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0" documentId="8_{01420C0F-5D45-4C50-B4A5-812968A614F2}" xr6:coauthVersionLast="47" xr6:coauthVersionMax="47" xr10:uidLastSave="{00000000-0000-0000-0000-000000000000}"/>
  <bookViews>
    <workbookView xWindow="28680" yWindow="-120" windowWidth="29040" windowHeight="15990" tabRatio="738" xr2:uid="{00000000-000D-0000-FFFF-FFFF00000000}"/>
  </bookViews>
  <sheets>
    <sheet name="Innhold" sheetId="24" r:id="rId1"/>
    <sheet name="A.1.1" sheetId="25" r:id="rId2"/>
    <sheet name="A.1.2" sheetId="14" r:id="rId3"/>
    <sheet name="A.1.3a" sheetId="15" r:id="rId4"/>
    <sheet name="A.1.3b" sheetId="16" r:id="rId5"/>
    <sheet name="A.1.4" sheetId="27" r:id="rId6"/>
    <sheet name="A.1.5 alle år" sheetId="36" state="hidden" r:id="rId7"/>
    <sheet name="A.1.5" sheetId="37" r:id="rId8"/>
    <sheet name="A.1.6" sheetId="19" r:id="rId9"/>
    <sheet name="A.1.7" sheetId="20" r:id="rId10"/>
    <sheet name="A.1.8" sheetId="26" r:id="rId11"/>
    <sheet name="A.1.9" sheetId="22" r:id="rId12"/>
    <sheet name="A.1.10a" sheetId="28" r:id="rId13"/>
    <sheet name="A.1.10b" sheetId="29" r:id="rId14"/>
    <sheet name="A.1.11" sheetId="30" r:id="rId15"/>
    <sheet name="A.1.12" sheetId="31" r:id="rId16"/>
    <sheet name="A.1.13a" sheetId="32" r:id="rId17"/>
    <sheet name="A.1.13b" sheetId="33" r:id="rId18"/>
    <sheet name="A.1.14a" sheetId="34" r:id="rId19"/>
    <sheet name="A.1.14b" sheetId="35" r:id="rId20"/>
  </sheets>
  <definedNames>
    <definedName name="_xlnm.Print_Area" localSheetId="1">'A.1.1'!$A$1:$G$74</definedName>
    <definedName name="_xlnm.Print_Area" localSheetId="12">'A.1.10a'!$A$1:$A$2</definedName>
    <definedName name="_xlnm.Print_Area" localSheetId="14">'A.1.11'!#REF!</definedName>
    <definedName name="_xlnm.Print_Area" localSheetId="15">'A.1.12'!#REF!</definedName>
    <definedName name="_xlnm.Print_Area" localSheetId="16">'A.1.13a'!$A$1:$C$9</definedName>
    <definedName name="_xlnm.Print_Area" localSheetId="17">'A.1.13b'!$A$1:$C$17</definedName>
    <definedName name="_xlnm.Print_Area" localSheetId="18">'A.1.14a'!#REF!</definedName>
    <definedName name="_xlnm.Print_Area" localSheetId="19">'A.1.14b'!#REF!</definedName>
    <definedName name="_xlnm.Print_Area" localSheetId="2">'A.1.2'!$A$1:$J$17</definedName>
    <definedName name="_xlnm.Print_Area" localSheetId="3">'A.1.3a'!$A$1:$I$74</definedName>
    <definedName name="_xlnm.Print_Area" localSheetId="4">'A.1.3b'!$A$1:$H$36</definedName>
    <definedName name="_xlnm.Print_Area" localSheetId="5">'A.1.4'!$A$1:$F$14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6" l="1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11" i="16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41" i="25"/>
  <c r="E40" i="25"/>
  <c r="A8" i="24"/>
  <c r="C9" i="24"/>
  <c r="B9" i="24"/>
  <c r="A9" i="24"/>
  <c r="C21" i="24" l="1"/>
  <c r="B21" i="24"/>
  <c r="A21" i="24"/>
  <c r="C20" i="24"/>
  <c r="B20" i="24"/>
  <c r="A20" i="24"/>
  <c r="C19" i="24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A13" i="24"/>
  <c r="A12" i="24"/>
  <c r="A11" i="24"/>
  <c r="A10" i="24"/>
  <c r="C8" i="24"/>
  <c r="B8" i="24"/>
  <c r="A7" i="24"/>
  <c r="A6" i="24"/>
  <c r="A5" i="24"/>
  <c r="A4" i="24"/>
  <c r="O8" i="33"/>
  <c r="N8" i="33"/>
  <c r="M8" i="33"/>
  <c r="L8" i="33"/>
  <c r="K8" i="33"/>
  <c r="J8" i="33"/>
  <c r="I8" i="33"/>
  <c r="H8" i="33"/>
  <c r="G8" i="33"/>
  <c r="F8" i="33"/>
  <c r="E8" i="33"/>
  <c r="D8" i="33"/>
  <c r="C8" i="33"/>
  <c r="B8" i="33"/>
  <c r="O8" i="32"/>
  <c r="N8" i="32"/>
  <c r="M8" i="32"/>
  <c r="L8" i="32"/>
  <c r="K8" i="32"/>
  <c r="J8" i="32"/>
  <c r="I8" i="32"/>
  <c r="H8" i="32"/>
  <c r="G8" i="32"/>
  <c r="F8" i="32"/>
  <c r="E8" i="32"/>
  <c r="D8" i="32"/>
  <c r="C8" i="32"/>
  <c r="B8" i="32"/>
  <c r="L23" i="31"/>
  <c r="K23" i="31"/>
  <c r="J23" i="31"/>
  <c r="I23" i="31"/>
  <c r="H23" i="31"/>
  <c r="G23" i="31"/>
  <c r="F23" i="31"/>
  <c r="E23" i="31"/>
  <c r="D23" i="31"/>
  <c r="C23" i="31"/>
  <c r="N10" i="30"/>
  <c r="N25" i="30" s="1"/>
  <c r="M10" i="30"/>
  <c r="M25" i="30" s="1"/>
  <c r="L10" i="30"/>
  <c r="L25" i="30" s="1"/>
  <c r="K10" i="30"/>
  <c r="K25" i="30" s="1"/>
  <c r="J10" i="30"/>
  <c r="J25" i="30" s="1"/>
  <c r="I10" i="30"/>
  <c r="I25" i="30" s="1"/>
  <c r="H10" i="30"/>
  <c r="H25" i="30" s="1"/>
  <c r="G10" i="30"/>
  <c r="G25" i="30" s="1"/>
  <c r="F10" i="30"/>
  <c r="F25" i="30" s="1"/>
  <c r="E10" i="30"/>
  <c r="E24" i="30" s="1"/>
  <c r="D10" i="30"/>
  <c r="D25" i="30" s="1"/>
  <c r="C10" i="30"/>
  <c r="C25" i="30" s="1"/>
  <c r="N6" i="30"/>
  <c r="N21" i="30" s="1"/>
  <c r="M6" i="30"/>
  <c r="M20" i="30" s="1"/>
  <c r="L6" i="30"/>
  <c r="L21" i="30" s="1"/>
  <c r="K6" i="30"/>
  <c r="K21" i="30" s="1"/>
  <c r="J6" i="30"/>
  <c r="J21" i="30" s="1"/>
  <c r="I6" i="30"/>
  <c r="I21" i="30" s="1"/>
  <c r="H6" i="30"/>
  <c r="H21" i="30" s="1"/>
  <c r="G6" i="30"/>
  <c r="G21" i="30" s="1"/>
  <c r="F6" i="30"/>
  <c r="F21" i="30" s="1"/>
  <c r="E6" i="30"/>
  <c r="E20" i="30" s="1"/>
  <c r="D6" i="30"/>
  <c r="D21" i="30" s="1"/>
  <c r="C6" i="30"/>
  <c r="C21" i="30" s="1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I14" i="30" l="1"/>
  <c r="M19" i="30"/>
  <c r="M18" i="30" s="1"/>
  <c r="I20" i="30"/>
  <c r="E21" i="30"/>
  <c r="M21" i="30"/>
  <c r="E23" i="30"/>
  <c r="E22" i="30" s="1"/>
  <c r="M23" i="30"/>
  <c r="M22" i="30" s="1"/>
  <c r="I24" i="30"/>
  <c r="E25" i="30"/>
  <c r="F14" i="30"/>
  <c r="J14" i="30"/>
  <c r="N14" i="30"/>
  <c r="F19" i="30"/>
  <c r="J19" i="30"/>
  <c r="J18" i="30" s="1"/>
  <c r="N19" i="30"/>
  <c r="N18" i="30" s="1"/>
  <c r="F20" i="30"/>
  <c r="J20" i="30"/>
  <c r="N20" i="30"/>
  <c r="F23" i="30"/>
  <c r="F22" i="30" s="1"/>
  <c r="J23" i="30"/>
  <c r="J22" i="30" s="1"/>
  <c r="N23" i="30"/>
  <c r="F24" i="30"/>
  <c r="J24" i="30"/>
  <c r="N24" i="30"/>
  <c r="C14" i="30"/>
  <c r="G14" i="30"/>
  <c r="K14" i="30"/>
  <c r="C19" i="30"/>
  <c r="C18" i="30" s="1"/>
  <c r="G19" i="30"/>
  <c r="K19" i="30"/>
  <c r="K18" i="30" s="1"/>
  <c r="C20" i="30"/>
  <c r="G20" i="30"/>
  <c r="K20" i="30"/>
  <c r="C23" i="30"/>
  <c r="C22" i="30" s="1"/>
  <c r="G23" i="30"/>
  <c r="G22" i="30" s="1"/>
  <c r="K23" i="30"/>
  <c r="K22" i="30" s="1"/>
  <c r="C24" i="30"/>
  <c r="G24" i="30"/>
  <c r="K24" i="30"/>
  <c r="E14" i="30"/>
  <c r="M14" i="30"/>
  <c r="E19" i="30"/>
  <c r="I19" i="30"/>
  <c r="I18" i="30" s="1"/>
  <c r="I23" i="30"/>
  <c r="I22" i="30" s="1"/>
  <c r="M24" i="30"/>
  <c r="D14" i="30"/>
  <c r="H14" i="30"/>
  <c r="L14" i="30"/>
  <c r="D19" i="30"/>
  <c r="H19" i="30"/>
  <c r="H18" i="30" s="1"/>
  <c r="L19" i="30"/>
  <c r="L18" i="30" s="1"/>
  <c r="D20" i="30"/>
  <c r="H20" i="30"/>
  <c r="L20" i="30"/>
  <c r="D23" i="30"/>
  <c r="D22" i="30" s="1"/>
  <c r="H23" i="30"/>
  <c r="H22" i="30" s="1"/>
  <c r="L23" i="30"/>
  <c r="D24" i="30"/>
  <c r="H24" i="30"/>
  <c r="L24" i="30"/>
  <c r="E18" i="30" l="1"/>
  <c r="L22" i="30"/>
  <c r="D18" i="30"/>
  <c r="G18" i="30"/>
  <c r="N22" i="30"/>
  <c r="F18" i="30"/>
  <c r="C12" i="24" l="1"/>
  <c r="B12" i="24"/>
  <c r="AC21" i="19"/>
  <c r="AB21" i="19"/>
  <c r="AA21" i="19"/>
  <c r="Z21" i="19"/>
  <c r="Y21" i="19"/>
  <c r="X21" i="19"/>
  <c r="V21" i="19"/>
  <c r="U21" i="19"/>
  <c r="T21" i="19"/>
  <c r="S21" i="19"/>
  <c r="R21" i="19"/>
  <c r="Q21" i="19"/>
  <c r="C53" i="25" l="1"/>
  <c r="C13" i="24" l="1"/>
  <c r="C11" i="24"/>
  <c r="C10" i="24"/>
  <c r="C7" i="24"/>
  <c r="C6" i="24"/>
  <c r="C5" i="24"/>
  <c r="C4" i="24"/>
  <c r="B4" i="24" l="1"/>
  <c r="B6" i="24"/>
  <c r="B13" i="24" l="1"/>
  <c r="B11" i="24"/>
  <c r="B10" i="24"/>
  <c r="B7" i="24"/>
  <c r="B5" i="24"/>
</calcChain>
</file>

<file path=xl/sharedStrings.xml><?xml version="1.0" encoding="utf-8"?>
<sst xmlns="http://schemas.openxmlformats.org/spreadsheetml/2006/main" count="994" uniqueCount="293">
  <si>
    <t>A.1 Studenter og kandidater</t>
  </si>
  <si>
    <t>Nummer</t>
  </si>
  <si>
    <t>Navn</t>
  </si>
  <si>
    <t>Merknad</t>
  </si>
  <si>
    <t>Sist oppdatert 26.10.2022</t>
  </si>
  <si>
    <t>Tabell A.1.1</t>
  </si>
  <si>
    <r>
      <t>Studenter i universitets- og høgskolesektoren 1970–2020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og høyere grads kandidater</t>
    </r>
  </si>
  <si>
    <r>
      <t>ved universiteter og vitenskapelige høgskoler m.fl. og statlige høgskoler.</t>
    </r>
    <r>
      <rPr>
        <b/>
        <sz val="12"/>
        <color indexed="12"/>
        <rFont val="Verdana"/>
        <family val="2"/>
      </rPr>
      <t xml:space="preserve"> </t>
    </r>
    <r>
      <rPr>
        <b/>
        <sz val="12"/>
        <color indexed="12"/>
        <rFont val="Arial"/>
        <family val="2"/>
      </rPr>
      <t>1970–2021.</t>
    </r>
  </si>
  <si>
    <t>Studenter</t>
  </si>
  <si>
    <t>Høyere grads kandidater</t>
  </si>
  <si>
    <t>Universiteter og</t>
  </si>
  <si>
    <t>Høgskoler</t>
  </si>
  <si>
    <t>Statlige høgskoler</t>
  </si>
  <si>
    <t>vitenskapelige</t>
  </si>
  <si>
    <t>(før 1994 regionale</t>
  </si>
  <si>
    <t>År</t>
  </si>
  <si>
    <t>Totalt</t>
  </si>
  <si>
    <t>høgskoler</t>
  </si>
  <si>
    <r>
      <t>høgskoler m.fl.</t>
    </r>
    <r>
      <rPr>
        <vertAlign val="superscript"/>
        <sz val="11"/>
        <rFont val="Arial"/>
        <family val="2"/>
      </rPr>
      <t>2</t>
    </r>
  </si>
  <si>
    <t>høgskoler)</t>
  </si>
  <si>
    <t>..</t>
  </si>
  <si>
    <r>
      <t>2001'</t>
    </r>
    <r>
      <rPr>
        <vertAlign val="superscript"/>
        <sz val="10"/>
        <rFont val="Arial"/>
        <family val="2"/>
      </rPr>
      <t>3</t>
    </r>
  </si>
  <si>
    <t>2005</t>
  </si>
  <si>
    <r>
      <t>2007</t>
    </r>
    <r>
      <rPr>
        <vertAlign val="superscript"/>
        <sz val="10"/>
        <rFont val="Arial"/>
        <family val="2"/>
      </rPr>
      <t>4</t>
    </r>
  </si>
  <si>
    <t>2008</t>
  </si>
  <si>
    <t>2009</t>
  </si>
  <si>
    <t>2010</t>
  </si>
  <si>
    <t>2011</t>
  </si>
  <si>
    <t>2014  5)  6)</t>
  </si>
  <si>
    <t>2016  7)-10)</t>
  </si>
  <si>
    <t>2017 11)-13)</t>
  </si>
  <si>
    <t>2018 14)</t>
  </si>
  <si>
    <r>
      <t>1</t>
    </r>
    <r>
      <rPr>
        <sz val="8"/>
        <rFont val="Arial"/>
        <family val="2"/>
      </rPr>
      <t xml:space="preserve"> Fra og med 2001 er ikke personer registrert på doktorgradsprogram inkludert i tallene. Høgskoler omfatter statlige høgskoler samt ikke-vitenskapelige statlige og private </t>
    </r>
  </si>
  <si>
    <t xml:space="preserve">høgskoler. Universitetet i Stavanger, tidligere Høgskolen i Stavanger, er klassifisert som universitet fra 1. jaunar 2005. Universitetet i Agder, tidligere Høgskolen i Agder, </t>
  </si>
  <si>
    <r>
      <t xml:space="preserve">er klassifisert  som universitet fra 1. september 2007, men i SSBs tabeller fra og med </t>
    </r>
    <r>
      <rPr>
        <i/>
        <sz val="8"/>
        <rFont val="Arial"/>
        <family val="2"/>
      </rPr>
      <t>2008</t>
    </r>
    <r>
      <rPr>
        <sz val="8"/>
        <rFont val="Arial"/>
        <family val="2"/>
      </rPr>
      <t>. Universitetet i Nordland (Nord universitet fra 2016) , tidligere Høgskolen i Bodø, er klassifisert som universitet fra 1. januar 2011.</t>
    </r>
  </si>
  <si>
    <t>OsloMet - storbyuniversitetet, tidligere høgskolene i Oslo og Akershus, er klassifisert som universitet fra 2018. Universitetet i Sørøst-Norge, tidligere høgskolene i Vestfold, Buskerud og Telemark, er også klassifisert som universitet fra 2018.</t>
  </si>
  <si>
    <r>
      <t xml:space="preserve">2 </t>
    </r>
    <r>
      <rPr>
        <sz val="8"/>
        <rFont val="Arial"/>
        <family val="2"/>
      </rPr>
      <t>I tillegg til universitetene omfatter dette: Arkitektur- og designhøgskolen i Oslo, Norges Handelshøyskole, Norges landbrukshøgskole (fra og med 2005 som Universitetet</t>
    </r>
  </si>
  <si>
    <t>for miljø- og biovitenskap (UMB), fra 2014 Norges miljø- og biovitenskapelige universitet (NMBU)) , Norges veterinærhøgskole, Norges idrettshøgskole, Det Teologiske Menighetsfakultet (MG vitenskapelig høyskole fra 2018) og Misjonshøgskolen. Fra og med 1995 er også</t>
  </si>
  <si>
    <t xml:space="preserve">Norges Musikkhøgskole og Bergen Arkitekt Skole inkludert. Fra og med 2001 er NLA høgskolen inkludert, og fra og  med 2002 Kunsthøgskolen i Bergen og Kunsthøgskolen </t>
  </si>
  <si>
    <t>i Oslo. Handelshøyskolen BI, Rudolf Steiner-høgskolen, Ansgar teologiske høgskole og Fjellhaug internasjonale høgskole er inkludert fra og med 2009, Lovisenberg diakonale høgskole fra 2014 og Politihøgskolen og Diakonhjemmets høgskole fra 2015.</t>
  </si>
  <si>
    <t>Forsvartes høgskole, Høyskolen Kristiania og VID vitenskapelige høgskole er inkludert fra 2016. Dronning Mauds Minne Høgskole er inkloudert fra 2018.</t>
  </si>
  <si>
    <t xml:space="preserve">Høyere grads kandidater fra Markedshøyskolen, Norges informasjonsteknologiske høgskole  og Høgskolen Diakonova inngår ikke i statistikken. </t>
  </si>
  <si>
    <r>
      <t>3</t>
    </r>
    <r>
      <rPr>
        <sz val="8"/>
        <rFont val="Arial"/>
        <family val="2"/>
      </rPr>
      <t xml:space="preserve"> Nedgangen ved universiteter og vitenskpelige høgskoler m.fl. i 2001 er ikke reell, men skyldes omleggingen til femårig sivilingeniørutdanning ved NTNU fra og med 1997.</t>
    </r>
  </si>
  <si>
    <r>
      <t xml:space="preserve">4 </t>
    </r>
    <r>
      <rPr>
        <sz val="8"/>
        <rFont val="Arial"/>
        <family val="2"/>
      </rPr>
      <t>Fristen for å avlegge hovedfag etter gammel modell utløp våren 2007, og medførte ekstra høye kandidattall dette året.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</si>
  <si>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Fra og med 2014 er UMB slått sammen med Norges veterinærhøgskole til Norges miljø- og biovitenskapelige universitet (NMBU).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</si>
  <si>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Høgskolen i Molde er i denne statistikken kategorisert som vitenskapelig høgskole fra og med 2014.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</si>
  <si>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Høgskolen i Nesna og Høgskolen i Nord-Trøndelag er fra 1.1.2016 slått sammen med Universitetet i Nordland til Nord universitet.</t>
    </r>
  </si>
  <si>
    <r>
      <rPr>
        <vertAlign val="superscript"/>
        <sz val="8"/>
        <rFont val="Arial"/>
        <family val="2"/>
      </rPr>
      <t>8</t>
    </r>
    <r>
      <rPr>
        <sz val="8"/>
        <rFont val="Arial"/>
        <family val="2"/>
      </rPr>
      <t xml:space="preserve"> Høgskolen i Harstad og Høgskolen i Narvik er fra 1.1.2016 slått sammen med Norges arktiske universitet - Universitetet i Tromsø.</t>
    </r>
  </si>
  <si>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 xml:space="preserve"> Høgskolene i Gjøvik, Ålesund og Sør-Trøndelag er fra 1.1.2016 slått sammen med NTNU.</t>
    </r>
  </si>
  <si>
    <r>
      <rPr>
        <vertAlign val="superscript"/>
        <sz val="8"/>
        <rFont val="Arial"/>
        <family val="2"/>
      </rPr>
      <t>10</t>
    </r>
    <r>
      <rPr>
        <sz val="8"/>
        <rFont val="Arial"/>
        <family val="2"/>
      </rPr>
      <t xml:space="preserve"> Høgskolene i Buskerud, Vestfold og Telemark ble fra 1.1. 2016 slått sammen til Høgskolen i Sørøst-Norge.</t>
    </r>
  </si>
  <si>
    <r>
      <rPr>
        <vertAlign val="superscript"/>
        <sz val="8"/>
        <rFont val="Arial"/>
        <family val="2"/>
      </rPr>
      <t>11</t>
    </r>
    <r>
      <rPr>
        <sz val="8"/>
        <rFont val="Arial"/>
        <family val="2"/>
      </rPr>
      <t xml:space="preserve"> Høgskolen i Bergen, Sogn og Fjordane og Høgskolen Stord Haugesund ble 1.1.2017 slått sammen til Høgskulen på Vestlandet.</t>
    </r>
  </si>
  <si>
    <r>
      <rPr>
        <vertAlign val="superscript"/>
        <sz val="8"/>
        <rFont val="Arial"/>
        <family val="2"/>
      </rPr>
      <t>12</t>
    </r>
    <r>
      <rPr>
        <sz val="8"/>
        <rFont val="Arial"/>
        <family val="2"/>
      </rPr>
      <t xml:space="preserve"> Høgskolen i Hedmark og Høgskolen i Lilllehammer ble 1.1.2017 slått sammen til Høgskolen i Innlandet.</t>
    </r>
  </si>
  <si>
    <r>
      <rPr>
        <vertAlign val="superscript"/>
        <sz val="8"/>
        <rFont val="Arial"/>
        <family val="2"/>
      </rPr>
      <t>13</t>
    </r>
    <r>
      <rPr>
        <sz val="8"/>
        <rFont val="Arial"/>
        <family val="2"/>
      </rPr>
      <t xml:space="preserve"> Kunsthøgskolen i Bergen gikk 1.1.2017 inn i Universitetet i Bergen.</t>
    </r>
  </si>
  <si>
    <r>
      <rPr>
        <vertAlign val="superscript"/>
        <sz val="8"/>
        <rFont val="Arial"/>
        <family val="2"/>
      </rPr>
      <t>14</t>
    </r>
    <r>
      <rPr>
        <sz val="8"/>
        <rFont val="Arial"/>
        <family val="2"/>
      </rPr>
      <t xml:space="preserve"> Høgskolen i Sørøst-Norge ble i mai 2018 til Universitetet i Sørøst-Norge og i januar 2018 ble Høgskolen i Oslo og Akershus til OsloMet – storbyuniversitetet.</t>
    </r>
  </si>
  <si>
    <t>Kilde studenter: SSB, Utdanningsstatistikk/Statistikkbanken</t>
  </si>
  <si>
    <t>Kilde høyere grads kandidater: SSB, Akademikerregisteret</t>
  </si>
  <si>
    <t>Sist oppdatert 25.10.2022</t>
  </si>
  <si>
    <t>Tabell A.1.2</t>
  </si>
  <si>
    <t>Høyere grads kandidater 1991, 1996, 2000, 2001, 2003–2021. Kvinneandeler i prosent per fagfelt.</t>
  </si>
  <si>
    <t>Fagområde</t>
  </si>
  <si>
    <t>Humaniora</t>
  </si>
  <si>
    <t>Samfunnsvitenskap</t>
  </si>
  <si>
    <t>Jus</t>
  </si>
  <si>
    <t>Økonomi/administrasjon</t>
  </si>
  <si>
    <r>
      <t>Naturvitenskap og teknologi</t>
    </r>
    <r>
      <rPr>
        <vertAlign val="superscript"/>
        <sz val="10"/>
        <rFont val="Arial"/>
        <family val="2"/>
      </rPr>
      <t>1</t>
    </r>
  </si>
  <si>
    <t>Medisin/helsefag/idrettsfag/sosialfag</t>
  </si>
  <si>
    <r>
      <t>Pedagogiske fag m.fl.</t>
    </r>
    <r>
      <rPr>
        <vertAlign val="superscript"/>
        <sz val="10"/>
        <rFont val="Arial"/>
        <family val="2"/>
      </rPr>
      <t>2</t>
    </r>
  </si>
  <si>
    <t>Kvinneandel totalt</t>
  </si>
  <si>
    <r>
      <t xml:space="preserve">1 </t>
    </r>
    <r>
      <rPr>
        <sz val="9"/>
        <rFont val="Arial"/>
        <family val="2"/>
      </rPr>
      <t>Naturvitenskap og teknologi omfatter også arkitektur- og landbrukskandidater, samt primærnæringsfag.</t>
    </r>
  </si>
  <si>
    <r>
      <t xml:space="preserve">2 </t>
    </r>
    <r>
      <rPr>
        <sz val="9"/>
        <rFont val="Arial"/>
        <family val="2"/>
      </rPr>
      <t xml:space="preserve">Pedagogiske fag m.fl. inkluderer pedagogiske fag, samferdselsfag/logistikk og sikkerhetsfag. </t>
    </r>
  </si>
  <si>
    <t>Kilde: SSB, Akademikerregisteret</t>
  </si>
  <si>
    <t>Tabell A.1.3a</t>
  </si>
  <si>
    <r>
      <t xml:space="preserve">Høyere grads kandidater ved universiteter og vitenskapelige høgskoler m.fl. 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</t>
    </r>
  </si>
  <si>
    <t>fordelt på fagfelt. 1970–2020.</t>
  </si>
  <si>
    <t>Samfunns-vitenskap</t>
  </si>
  <si>
    <t>Økonomi/ administra-sjon</t>
  </si>
  <si>
    <r>
      <t>Naturvitenskap og teknologi</t>
    </r>
    <r>
      <rPr>
        <vertAlign val="superscript"/>
        <sz val="11"/>
        <rFont val="Arial"/>
        <family val="2"/>
      </rPr>
      <t>2</t>
    </r>
  </si>
  <si>
    <t>Medisin/helse/-
sosialfag,
idrettsfag</t>
  </si>
  <si>
    <r>
      <t>Pedagogiske fag m.fl.</t>
    </r>
    <r>
      <rPr>
        <vertAlign val="superscript"/>
        <sz val="11"/>
        <rFont val="Arial"/>
        <family val="2"/>
      </rPr>
      <t>3</t>
    </r>
  </si>
  <si>
    <r>
      <t>2001</t>
    </r>
    <r>
      <rPr>
        <vertAlign val="superscript"/>
        <sz val="10"/>
        <rFont val="Verdana"/>
        <family val="2"/>
      </rPr>
      <t>4</t>
    </r>
  </si>
  <si>
    <r>
      <t>2003</t>
    </r>
    <r>
      <rPr>
        <vertAlign val="superscript"/>
        <sz val="10"/>
        <rFont val="Verdana"/>
        <family val="2"/>
      </rPr>
      <t>5</t>
    </r>
  </si>
  <si>
    <r>
      <t>1</t>
    </r>
    <r>
      <rPr>
        <sz val="8"/>
        <rFont val="Arial"/>
        <family val="2"/>
      </rPr>
      <t xml:space="preserve"> Fra og med 2001 er ikke personer registrert på doktorgradsprogram inkludert i tallene. </t>
    </r>
  </si>
  <si>
    <t xml:space="preserve">Universitetet i Stavanger, tidligere Høgskolen i Stavanger, er klassifisert som universitet fra 1. jaunar 2005. Universitetet i Agder, tidligere Høgskolen i Agder, </t>
  </si>
  <si>
    <t>I tillegg til universitetene omfatter dette: Arkitektur- og designhøgskolen i Oslo, Norges Handelshøyskole, Norges landbrukshøgskole (fra og med 2005 som Universitetet</t>
  </si>
  <si>
    <r>
      <t>2</t>
    </r>
    <r>
      <rPr>
        <sz val="8"/>
        <rFont val="Arial"/>
        <family val="2"/>
      </rPr>
      <t xml:space="preserve"> Naturvitenskap og teknologi omfatter også arkitektur- og landbrukskandidater, samt primærnæringsfag</t>
    </r>
  </si>
  <si>
    <r>
      <t xml:space="preserve">3 </t>
    </r>
    <r>
      <rPr>
        <sz val="8"/>
        <rFont val="Arial"/>
        <family val="2"/>
      </rPr>
      <t xml:space="preserve">Pedagogiske fag m.fl. inkluderer pedagogiske fag, samferdselsfag/logistikk og sikkerhetsfag. </t>
    </r>
  </si>
  <si>
    <r>
      <t>4</t>
    </r>
    <r>
      <rPr>
        <sz val="8"/>
        <rFont val="Arial"/>
        <family val="2"/>
      </rPr>
      <t xml:space="preserve"> Nedgangen i 2001 skyldes omleggingen til femårig sivilingeniørutdanning ved NTNU i 1997.</t>
    </r>
  </si>
  <si>
    <r>
      <t xml:space="preserve">5 </t>
    </r>
    <r>
      <rPr>
        <sz val="8"/>
        <rFont val="Arial"/>
        <family val="2"/>
      </rPr>
      <t>Høyere revisorstudium og master i regnskap/revisjon inngår med 241 kandidater fra og med 2003.</t>
    </r>
  </si>
  <si>
    <t>Kilde: SSB/Akademikerregisteret</t>
  </si>
  <si>
    <t>Tabell A.1.3b</t>
  </si>
  <si>
    <r>
      <t>Høyere grads kandidater ved statlige høgskoler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fordelt på fagfelt. 1995–2021.</t>
    </r>
  </si>
  <si>
    <t>Økonomi/ administrasjon</t>
  </si>
  <si>
    <t>Medisin/helsefag/ sosialfag/idrettsfag</t>
  </si>
  <si>
    <t>-</t>
  </si>
  <si>
    <t xml:space="preserve">2003 </t>
  </si>
  <si>
    <t>2006</t>
  </si>
  <si>
    <t>2007</t>
  </si>
  <si>
    <t>2012</t>
  </si>
  <si>
    <t>2014 4)</t>
  </si>
  <si>
    <t>2015</t>
  </si>
  <si>
    <t>2016 5)</t>
  </si>
  <si>
    <t>2017 6)</t>
  </si>
  <si>
    <t>2018 7)</t>
  </si>
  <si>
    <t>2019</t>
  </si>
  <si>
    <t>2020</t>
  </si>
  <si>
    <t>2021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</si>
  <si>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Den tidligere Høgskolen i Stavanger, fra og med 2005 Universitetet i Stavanger, er fra og med 2005 ikke med i tabellen. Den tidligere Høgskolen i Agder, fra og med 2007 Universitetet i Agder, er fra og med 2008 ikke med i tabellen. Den tidligere Høgskolen i Bodø, fra og med 2011 Universitetet i Nordland, er fra og med 2011 ikke med i tabellen. Høgskolen i Molde er fra og med 2014 gruppert som statlig vitenskapelig høgskole i våre tabeller.</t>
    </r>
  </si>
  <si>
    <r>
      <t xml:space="preserve">2 </t>
    </r>
    <r>
      <rPr>
        <sz val="8"/>
        <rFont val="Arial"/>
        <family val="2"/>
      </rPr>
      <t>Naturvitenskap og teknologi omfatter også arkitektur- og landbrukskandidater, samt primærnæringsfag</t>
    </r>
    <r>
      <rPr>
        <vertAlign val="superscript"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</si>
  <si>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Høgskolen i Molde er i denne statistikken kategorisert som vitenskapelig høgskole fra og med 2014 og er ikke med i tabellen.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</si>
  <si>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Høgskolen i Nesna og Høgskolen i Nord-Trøndelag er fra 1.1.2016 slått sammen med Universitetet i Nordland til Nord universitet og er ikke med i tabellen fra 2016. Høgskolen i Harstad og Høgskolen i Narvik er fra 1.1.2016 slått sammen med Norges arktiske universitet - Universitetet i Tromsø og er ikke med i tabellen fra 2016. Høgskolene i Gjøvik, Ålesund og Sør-Trøndelag er fra 1.1.2016 slått sammen med NTNU og er ikke med i tabellen fra 2016.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</si>
  <si>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Høgskolene i Bergen, Sogn og Fjordane og Stord/Haugesund ble slått sammen til Høgskulen på Vestlandet fra 1.12017. Høgskolene i Hedmark og Lillehammer ble slått sammen til Høgskolen i Innlandet fra 1.1.2017.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</si>
  <si>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Høgskolen i Oslo og Akershus ble i januar 2018 til universitetet OsloMet – storbyuniversitetet, og i mai 2018 ble Høgskolen i Sørøst-Norge til Universitetet i Sørøst-Norge. Begge er fra og med 2018 ikke med i tabellen.</t>
    </r>
  </si>
  <si>
    <t>Sist oppdatert 10.08.2021</t>
  </si>
  <si>
    <t>Tabell A.1.4</t>
  </si>
  <si>
    <t>Antall nye doktorgradsstudenter tatt opp ved norske læresteder etter fagområde. 2005–2019.</t>
  </si>
  <si>
    <t>Humaniora og kunstfag</t>
  </si>
  <si>
    <t>Matematikk og naturvitenskap</t>
  </si>
  <si>
    <t>Teknologi</t>
  </si>
  <si>
    <t>Medisin og helsefag</t>
  </si>
  <si>
    <t>Landbruksvitenskap og veterinærmedisin</t>
  </si>
  <si>
    <t>Kilde: Forskerrekrutteringsmonitoren</t>
  </si>
  <si>
    <t>Sist oppdatert 01.10.2021</t>
  </si>
  <si>
    <t>Tabell A.1.5</t>
  </si>
  <si>
    <t>Norske doktorgrader etter utstedende institusjon 1980–2020.</t>
  </si>
  <si>
    <t>Utstedende institusjon</t>
  </si>
  <si>
    <t>Universitetet i Oslo</t>
  </si>
  <si>
    <t>Universitetet i Bergen</t>
  </si>
  <si>
    <t>Universitetet i Tromsø</t>
  </si>
  <si>
    <r>
      <t>Norges teknisk-naturvitenskapelige universitet</t>
    </r>
    <r>
      <rPr>
        <vertAlign val="superscript"/>
        <sz val="10"/>
        <rFont val="Arial"/>
        <family val="2"/>
      </rPr>
      <t>1</t>
    </r>
  </si>
  <si>
    <r>
      <t>Norges miljø- og biovitenskapelige universitet</t>
    </r>
    <r>
      <rPr>
        <vertAlign val="superscript"/>
        <sz val="10"/>
        <rFont val="Arial"/>
        <family val="2"/>
      </rPr>
      <t>2</t>
    </r>
  </si>
  <si>
    <r>
      <t>Universitetet i Stavanger</t>
    </r>
    <r>
      <rPr>
        <vertAlign val="superscript"/>
        <sz val="10"/>
        <rFont val="Arial"/>
        <family val="2"/>
      </rPr>
      <t>3</t>
    </r>
  </si>
  <si>
    <r>
      <t>Universitetet i Agder</t>
    </r>
    <r>
      <rPr>
        <vertAlign val="superscript"/>
        <sz val="10"/>
        <rFont val="Arial"/>
        <family val="2"/>
      </rPr>
      <t>4</t>
    </r>
  </si>
  <si>
    <r>
      <t>Nord universitet</t>
    </r>
    <r>
      <rPr>
        <vertAlign val="superscript"/>
        <sz val="10"/>
        <rFont val="Arial"/>
        <family val="2"/>
      </rPr>
      <t>5</t>
    </r>
  </si>
  <si>
    <r>
      <t>Oslomet - storbyuniversitetet</t>
    </r>
    <r>
      <rPr>
        <vertAlign val="superscript"/>
        <sz val="10"/>
        <rFont val="Arial"/>
        <family val="2"/>
      </rPr>
      <t>6</t>
    </r>
  </si>
  <si>
    <r>
      <t>Universitetet i Sørøst-Norge</t>
    </r>
    <r>
      <rPr>
        <vertAlign val="superscript"/>
        <sz val="10"/>
        <rFont val="Arial"/>
        <family val="2"/>
      </rPr>
      <t>7</t>
    </r>
  </si>
  <si>
    <t>Norges Handelshøyskole</t>
  </si>
  <si>
    <r>
      <t>Andre</t>
    </r>
    <r>
      <rPr>
        <vertAlign val="superscript"/>
        <sz val="10"/>
        <rFont val="Arial"/>
        <family val="2"/>
      </rPr>
      <t>8</t>
    </r>
  </si>
  <si>
    <r>
      <t>1</t>
    </r>
    <r>
      <rPr>
        <sz val="8"/>
        <rFont val="Arial"/>
        <family val="2"/>
      </rPr>
      <t xml:space="preserve"> Til og med 1995 Universitetet i Trondheim.</t>
    </r>
  </si>
  <si>
    <r>
      <t xml:space="preserve">2 </t>
    </r>
    <r>
      <rPr>
        <sz val="8"/>
        <rFont val="Arial"/>
        <family val="2"/>
      </rPr>
      <t>Til og med 2004 Norges landbrukshøgskole. Universitetet for miljø- og biovitenskap (UMB) 2005-2013. Fra og med 2014 er UMB slått sammen med Norges veterinærhøgskole til Norges miljø- og biovitenskapelige universitet (NMBU). Norges veterinærhøgskole inngår i tallene</t>
    </r>
    <r>
      <rPr>
        <vertAlign val="superscript"/>
        <sz val="8"/>
        <rFont val="Arial"/>
        <family val="2"/>
      </rPr>
      <t>.</t>
    </r>
  </si>
  <si>
    <r>
      <t xml:space="preserve">3 </t>
    </r>
    <r>
      <rPr>
        <sz val="8"/>
        <rFont val="Arial"/>
        <family val="2"/>
      </rPr>
      <t>Til og med 2004 inngår Universitetet i Stavanger som Høgskolen i Stavanger i kategorien Andre.</t>
    </r>
  </si>
  <si>
    <r>
      <t xml:space="preserve">4 </t>
    </r>
    <r>
      <rPr>
        <sz val="8"/>
        <rFont val="Arial"/>
        <family val="2"/>
      </rPr>
      <t>Til og med 2006 inngår Universitetet i Agder som Høgskolen i Agder i kategorien Andre.</t>
    </r>
  </si>
  <si>
    <r>
      <t xml:space="preserve">5 </t>
    </r>
    <r>
      <rPr>
        <sz val="8"/>
        <rFont val="Arial"/>
        <family val="2"/>
      </rPr>
      <t>Til og med 2010 inngår Nord universitet som Høgskolen i Bodø i kategorien Andre.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</si>
  <si>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Til og med 2017 inngår Oslomet som Høgskolen i Oslo og Akershus i kategorien Andre.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</si>
  <si>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Til og med 2017 inngår Universitetet i Sørøst-Norge som Høgskolen i Sørøst-Norge i kategorien Andre.</t>
    </r>
  </si>
  <si>
    <r>
      <t>8</t>
    </r>
    <r>
      <rPr>
        <sz val="8"/>
        <rFont val="Arial"/>
        <family val="2"/>
      </rPr>
      <t xml:space="preserve"> Norges idrettshøgskole, Arkitektur- og designhøgskolen i Oslo, Norges musikkhøgskole, MF vitenskapelig høgskole (tid. Det teologiske Menighetsfakultet), Handelshøyskolen BI, Høgskolen i Molde, Høgskolen i Innlandet, Høgskulen på Vestlandet, VID vitenskapelige høgskole, Kunsthøgskolen i Oslo, Høgskolen i Stavanger (tom 2004), Høgskolen i Agder (tom 2006), Høgskolen i Bodø (tom 2010), Høgskolen i Gjøvik (tom 2015), Høgskolen i Oslo og Akershus (tom 2017) og Høgskolen i Sørøst-Norge (tom 2017).</t>
    </r>
  </si>
  <si>
    <t>Kilde: NIFU/Doktorgradsregisteret</t>
  </si>
  <si>
    <t>Sist oppdatert 20.05.2022</t>
  </si>
  <si>
    <t>Norske doktorgrader etter utstedende institusjon. 1980–2021.</t>
  </si>
  <si>
    <t>1980-1989</t>
  </si>
  <si>
    <t>1990-1994</t>
  </si>
  <si>
    <t>1995-1999</t>
  </si>
  <si>
    <t>Kilde: SSB, Doktorgradsregisteret</t>
  </si>
  <si>
    <t>Tabell A.1.6</t>
  </si>
  <si>
    <t>Norske doktorgrader etter gradtittel. 1990–2021.</t>
  </si>
  <si>
    <t>Gradtittel</t>
  </si>
  <si>
    <t>Dr.philos.</t>
  </si>
  <si>
    <t>Dr.med.</t>
  </si>
  <si>
    <t>Dr.juris.</t>
  </si>
  <si>
    <t>Dr.theol.</t>
  </si>
  <si>
    <t>Dr.techn.</t>
  </si>
  <si>
    <t>Dr.odont.</t>
  </si>
  <si>
    <t>Dr.med.vet.</t>
  </si>
  <si>
    <t>Dr.agric.</t>
  </si>
  <si>
    <t>Dr.oecon.</t>
  </si>
  <si>
    <t>Dr.ing.</t>
  </si>
  <si>
    <t>Dr.scient.</t>
  </si>
  <si>
    <t>Dr.artium</t>
  </si>
  <si>
    <t>Dr.polit.</t>
  </si>
  <si>
    <t>Dr.psychol.</t>
  </si>
  <si>
    <t>Ph.d.</t>
  </si>
  <si>
    <t>Tabell A.1.7</t>
  </si>
  <si>
    <t>Norske doktorgrader etter kjønn. 1990–2021.</t>
  </si>
  <si>
    <t>Kjønn</t>
  </si>
  <si>
    <t>Kvinneandel i prosent</t>
  </si>
  <si>
    <t>Kvinner</t>
  </si>
  <si>
    <t>Menn</t>
  </si>
  <si>
    <t>Tabell A.1.8</t>
  </si>
  <si>
    <t>Norske doktorgrader etter fagområde. 1980–2021.</t>
  </si>
  <si>
    <t xml:space="preserve">Landbruks- og fiskerifag og </t>
  </si>
  <si>
    <t>veterinærmedisin</t>
  </si>
  <si>
    <t>Tabell A.1.9</t>
  </si>
  <si>
    <t>Norske doktorgrader 1990–2021. Kvinneandeler i prosent per fagområde.</t>
  </si>
  <si>
    <t>Sist oppdatert 01.09.2021</t>
  </si>
  <si>
    <t>Tabell A.1.10a</t>
  </si>
  <si>
    <t>Andelen doktorgradsstudenter tatt opp ved norske læresteder i 2005–2014 som hadde fullført doktorgrad etter 6, 8 og 10 år etter fagområde.</t>
  </si>
  <si>
    <r>
      <t xml:space="preserve">                                   Gjennomføringsgrad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
Fagområde</t>
    </r>
  </si>
  <si>
    <t>Etter 6 år
(startet 2005–2014)</t>
  </si>
  <si>
    <t>Etter 8 år
(startet 2005–2012)</t>
  </si>
  <si>
    <t>Etter 10 år
(startet 2005–2010)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</si>
  <si>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Gjennomføringsgrad viser her til hvor stor andel av doktorgradsstudentene som startet i de angitte årene som har disputert. </t>
    </r>
  </si>
  <si>
    <t>Merk at man ikke kan skille mellom effektene av oppstartsår og trend når gjennomføringsgraden beregnes på denne måten.</t>
  </si>
  <si>
    <t>Sist oppdatert 16.09.2021</t>
  </si>
  <si>
    <t>Tabell A.1.10b</t>
  </si>
  <si>
    <r>
      <t>Kumulativ gjennomføringsgrad i doktorgradsstudiet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for doktorgradsstudenter som startet i årene 2005‒2016 etter oppstartsår. Status per 2020.</t>
    </r>
  </si>
  <si>
    <t>Startår</t>
  </si>
  <si>
    <t>Antall dr.studenter</t>
  </si>
  <si>
    <t>Prosentandel av doktorgradsstudentene som har avlagt doktorgraden etter 4 eller flere år</t>
  </si>
  <si>
    <t>15&gt;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</si>
  <si>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Omfatter doktorgrader avlagt ved en norsk institusjon.</t>
    </r>
  </si>
  <si>
    <t>Tabell A.1.11</t>
  </si>
  <si>
    <t>Bosetting- og arbeidsmarkedsituasjon i 4.kvartal 2020 for doktorgradsstudenter med oppstartsår 2005–2016.</t>
  </si>
  <si>
    <t>Fullført</t>
  </si>
  <si>
    <t>I alt</t>
  </si>
  <si>
    <t>Sysselsatt i Norge</t>
  </si>
  <si>
    <t>Bosatt i Norge, ikke sysselsatt</t>
  </si>
  <si>
    <t>Ikke bosatt i Norge</t>
  </si>
  <si>
    <r>
      <t>Ikke fullført</t>
    </r>
    <r>
      <rPr>
        <vertAlign val="superscript"/>
        <sz val="10"/>
        <rFont val="Arial"/>
        <family val="2"/>
      </rPr>
      <t>1</t>
    </r>
  </si>
  <si>
    <t>Totalt antall doktorgradsstudenter per år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</si>
  <si>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Personer som ikke har fullført doktorgradsutdanningen omfatter både de som fremdeles er i stipendiatstilling, de som har levert avhandelingen og venter på disputas, samt de som har avsluttet doktorgradsavtalen. </t>
    </r>
  </si>
  <si>
    <t>Tabell A.1.12</t>
  </si>
  <si>
    <t>Karriereutvikling i akademia for doktorgradsstudenter tatt opp i 2005–2019 antall år etter disputas. Status per 2019.</t>
  </si>
  <si>
    <t>Institusjonstype</t>
  </si>
  <si>
    <t>Antall år etter disputas</t>
  </si>
  <si>
    <t>Stilling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</si>
  <si>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</si>
  <si>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</si>
  <si>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</si>
  <si>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</si>
  <si>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</si>
  <si>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</si>
  <si>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</si>
  <si>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</si>
  <si>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</si>
  <si>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</si>
  <si>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Universiteter og høgskoler</t>
  </si>
  <si>
    <t>Totalt ved univ. og hgsk</t>
  </si>
  <si>
    <t>Professor/dosent</t>
  </si>
  <si>
    <t>Førsteamanuensis</t>
  </si>
  <si>
    <t>Annen fast, faglig stilling</t>
  </si>
  <si>
    <t>Forsker på prosjekt</t>
  </si>
  <si>
    <t>Postdoktor</t>
  </si>
  <si>
    <t>Teknisk-administrativ stilling</t>
  </si>
  <si>
    <t>Instituttsektoren</t>
  </si>
  <si>
    <t>Totalt i instituttsektoren</t>
  </si>
  <si>
    <t>Forsker</t>
  </si>
  <si>
    <t>Helseforetakene</t>
  </si>
  <si>
    <t>Totalt i helseforetakene</t>
  </si>
  <si>
    <t>Lege/psykolog i klinisk stilling</t>
  </si>
  <si>
    <t>Forskerstilling</t>
  </si>
  <si>
    <t>Utenfor norsk akademia</t>
  </si>
  <si>
    <t>Antall i utvalg</t>
  </si>
  <si>
    <t>Sist oppdatert 02.09.2021</t>
  </si>
  <si>
    <t>Tabell A.1.13a</t>
  </si>
  <si>
    <t>Bosetting- og arbeidsmarkedsituasjon i 4.kvartal 2020 for doktorgradsstudenter tatt opp i perioden 2005–2019, etter næring og år for fullført doktorgrad.</t>
  </si>
  <si>
    <t>År for fullført doktorgrad</t>
  </si>
  <si>
    <t>Næring</t>
  </si>
  <si>
    <t>2005–2009</t>
  </si>
  <si>
    <r>
      <t>Ikke fullført</t>
    </r>
    <r>
      <rPr>
        <vertAlign val="superscript"/>
        <sz val="11"/>
        <rFont val="Arial"/>
        <family val="2"/>
      </rPr>
      <t>1</t>
    </r>
  </si>
  <si>
    <t>Forskning og utvikling</t>
  </si>
  <si>
    <t>Offentlig administrasjon og museer</t>
  </si>
  <si>
    <t>Universiteter</t>
  </si>
  <si>
    <t>Helse- og sosialtjenester</t>
  </si>
  <si>
    <t>Andre næringer</t>
  </si>
  <si>
    <t>Ikke registrert sysselsatt i Norge</t>
  </si>
  <si>
    <t>Ikke registrert bosatt i Norge</t>
  </si>
  <si>
    <t>Antall personer (N)</t>
  </si>
  <si>
    <t>Tabell A.1.13b</t>
  </si>
  <si>
    <t>Bosetting- og arbeidsmarkedsituasjon i 4.kvartal 2020 for doktorgradsstudenter tatt opp i perioden 2005–2019, etter yrke og år for fullført doktorgrad.</t>
  </si>
  <si>
    <t>Yrke</t>
  </si>
  <si>
    <r>
      <t>Lederyrker</t>
    </r>
    <r>
      <rPr>
        <vertAlign val="superscript"/>
        <sz val="10"/>
        <rFont val="Arial"/>
        <family val="2"/>
      </rPr>
      <t>2</t>
    </r>
  </si>
  <si>
    <r>
      <t>Tekniske yrker</t>
    </r>
    <r>
      <rPr>
        <vertAlign val="superscript"/>
        <sz val="10"/>
        <rFont val="Arial"/>
        <family val="2"/>
      </rPr>
      <t>3</t>
    </r>
  </si>
  <si>
    <r>
      <t>Medisinske yrker</t>
    </r>
    <r>
      <rPr>
        <vertAlign val="superscript"/>
        <sz val="10"/>
        <rFont val="Arial"/>
        <family val="2"/>
      </rPr>
      <t>4</t>
    </r>
  </si>
  <si>
    <r>
      <t>Undervisningsyrker</t>
    </r>
    <r>
      <rPr>
        <vertAlign val="superscript"/>
        <sz val="10"/>
        <rFont val="Arial"/>
        <family val="2"/>
      </rPr>
      <t>5</t>
    </r>
  </si>
  <si>
    <r>
      <t>Øvrige akademiske yrker</t>
    </r>
    <r>
      <rPr>
        <vertAlign val="superscript"/>
        <sz val="10"/>
        <rFont val="Arial"/>
        <family val="2"/>
      </rPr>
      <t>6</t>
    </r>
  </si>
  <si>
    <t>Andre yrker</t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</si>
  <si>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Omfatter administrative ledere, herunder rektor, dekan, direktør, men for eksempel ikke undervisningsleder eller seminarleder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</si>
  <si>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Omfatter sivilingeniører og forskere innen fysikk, kjemi, teknologi, informatikk</t>
    </r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</si>
  <si>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Hovedsakelig leger, men omfatter også tannlege, veterinær, biolog og agronom.</t>
    </r>
  </si>
  <si>
    <r>
      <rPr>
        <vertAlign val="superscript"/>
        <sz val="8"/>
        <rFont val="Arial"/>
        <family val="2"/>
      </rPr>
      <t xml:space="preserve">5 </t>
    </r>
    <r>
      <rPr>
        <sz val="8"/>
        <rFont val="Arial"/>
        <family val="2"/>
      </rPr>
      <t>Omfatter professor, førsteamanuensis, lektor, stipendiat m.v.</t>
    </r>
  </si>
  <si>
    <r>
      <rPr>
        <vertAlign val="superscript"/>
        <sz val="8"/>
        <rFont val="Arial"/>
        <family val="2"/>
      </rPr>
      <t xml:space="preserve">6 </t>
    </r>
    <r>
      <rPr>
        <sz val="8"/>
        <rFont val="Arial"/>
        <family val="2"/>
      </rPr>
      <t>Akademiske yrker betyr at arbeidsoppgavene normalt krever kompetanse tilsvarende minst 4 års høyere utdanning, altså ikke nødvendigvis doktorgrad.</t>
    </r>
  </si>
  <si>
    <t>Tabell A.1.14a</t>
  </si>
  <si>
    <t>Arbeidsmarkedssituasjon for for doktorgradsstudenter tatt opp i perioden 2005–2019 som er sysselsatt i Norge i 4. kvartal 2020 etter fagområde, næring og år for fullført doktorgrad.</t>
  </si>
  <si>
    <t>Alle PhD-studenter</t>
  </si>
  <si>
    <t>Fullført 2005–2012</t>
  </si>
  <si>
    <t>Fullført 2013–2016</t>
  </si>
  <si>
    <t>Fullført 2017–2020</t>
  </si>
  <si>
    <t>Alle PhD-studenter som har fullført</t>
  </si>
  <si>
    <r>
      <t>Ikke fullført pr.2020</t>
    </r>
    <r>
      <rPr>
        <vertAlign val="superscript"/>
        <sz val="10"/>
        <rFont val="Arial"/>
        <family val="2"/>
      </rPr>
      <t>1</t>
    </r>
  </si>
  <si>
    <t xml:space="preserve">Sysselsatte </t>
  </si>
  <si>
    <t>Helse- og sosialnæringer</t>
  </si>
  <si>
    <t>Matematikk, natur-</t>
  </si>
  <si>
    <t xml:space="preserve">vitenskap og </t>
  </si>
  <si>
    <r>
      <t>teknologi</t>
    </r>
    <r>
      <rPr>
        <b/>
        <vertAlign val="superscript"/>
        <sz val="10"/>
        <rFont val="Arial"/>
        <family val="2"/>
      </rPr>
      <t>2</t>
    </r>
  </si>
  <si>
    <t>Humaniora, kunstfag og</t>
  </si>
  <si>
    <t>samfunnsvitenskap</t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</si>
  <si>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Omfatter også landbruksvitenskap og veterinærutdanning.</t>
    </r>
  </si>
  <si>
    <t>Tabell A.1.14b</t>
  </si>
  <si>
    <t>Arbeidsmarkedssituasjon for for doktorgradsstudenter tatt opp i perioden 2005–2019 som er sysselsatt i Norge i 4. kvartal 2020 etter fagområde, yrke og år for fullført doktorgrad.</t>
  </si>
  <si>
    <r>
      <t>Ikke fullført pr. 2020</t>
    </r>
    <r>
      <rPr>
        <vertAlign val="superscript"/>
        <sz val="10"/>
        <rFont val="Arial"/>
        <family val="2"/>
      </rPr>
      <t>1</t>
    </r>
  </si>
  <si>
    <t>Sysselsatte</t>
  </si>
  <si>
    <r>
      <t>Andre akademiske yrker</t>
    </r>
    <r>
      <rPr>
        <vertAlign val="superscript"/>
        <sz val="10"/>
        <rFont val="Arial"/>
        <family val="2"/>
      </rPr>
      <t>6</t>
    </r>
  </si>
  <si>
    <t>Alle andre yrker</t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</si>
  <si>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Omfatter sivilingeniører og forskere innen fysikk, kjemi, teknologi, informatikk.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</si>
</sst>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#,##0;&quot;-&quot;"/>
    <numFmt numFmtId="165" formatCode="_-* #,##0_-;\-* #,##0_-;_-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name val="Verdana"/>
      <family val="2"/>
    </font>
    <font>
      <vertAlign val="superscript"/>
      <sz val="10"/>
      <name val="Verdana"/>
      <family val="2"/>
    </font>
    <font>
      <sz val="8"/>
      <name val="Verdana"/>
      <family val="2"/>
    </font>
    <font>
      <b/>
      <sz val="12"/>
      <color indexed="12"/>
      <name val="Verdana"/>
      <family val="2"/>
    </font>
    <font>
      <b/>
      <vertAlign val="superscript"/>
      <sz val="12"/>
      <color indexed="12"/>
      <name val="Arial"/>
      <family val="2"/>
    </font>
    <font>
      <sz val="8"/>
      <name val="Arial"/>
      <family val="2"/>
    </font>
    <font>
      <sz val="9"/>
      <name val="Verdana"/>
      <family val="2"/>
    </font>
    <font>
      <vertAlign val="superscript"/>
      <sz val="1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0"/>
      <name val="Verdana"/>
      <family val="2"/>
    </font>
    <font>
      <b/>
      <sz val="12"/>
      <color indexed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vertAlign val="superscript"/>
      <sz val="12"/>
      <color rgb="FF0000FF"/>
      <name val="Arial"/>
      <family val="2"/>
    </font>
    <font>
      <i/>
      <sz val="10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5" fillId="0" borderId="0">
      <alignment horizontal="left"/>
    </xf>
    <xf numFmtId="0" fontId="6" fillId="0" borderId="1">
      <alignment horizontal="right" vertical="center"/>
    </xf>
    <xf numFmtId="0" fontId="7" fillId="0" borderId="2">
      <alignment vertical="center"/>
    </xf>
    <xf numFmtId="1" fontId="8" fillId="0" borderId="2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2" fillId="0" borderId="0"/>
    <xf numFmtId="0" fontId="13" fillId="0" borderId="0"/>
    <xf numFmtId="0" fontId="2" fillId="0" borderId="0"/>
    <xf numFmtId="0" fontId="3" fillId="0" borderId="0"/>
    <xf numFmtId="0" fontId="3" fillId="0" borderId="2">
      <alignment vertical="center"/>
    </xf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417">
    <xf numFmtId="0" fontId="0" fillId="0" borderId="0" xfId="0"/>
    <xf numFmtId="0" fontId="4" fillId="0" borderId="0" xfId="1"/>
    <xf numFmtId="0" fontId="6" fillId="0" borderId="1" xfId="3">
      <alignment horizontal="right" vertical="center"/>
    </xf>
    <xf numFmtId="1" fontId="8" fillId="0" borderId="3" xfId="5" applyBorder="1"/>
    <xf numFmtId="1" fontId="8" fillId="0" borderId="2" xfId="5" applyAlignment="1">
      <alignment horizontal="right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9" fillId="0" borderId="0" xfId="6"/>
    <xf numFmtId="0" fontId="15" fillId="0" borderId="0" xfId="7" applyFont="1"/>
    <xf numFmtId="0" fontId="9" fillId="0" borderId="0" xfId="7" applyFont="1"/>
    <xf numFmtId="0" fontId="15" fillId="0" borderId="0" xfId="0" applyFont="1"/>
    <xf numFmtId="1" fontId="8" fillId="0" borderId="2" xfId="5"/>
    <xf numFmtId="1" fontId="0" fillId="0" borderId="0" xfId="0" applyNumberFormat="1"/>
    <xf numFmtId="1" fontId="8" fillId="0" borderId="0" xfId="5" applyBorder="1" applyAlignment="1">
      <alignment horizontal="right"/>
    </xf>
    <xf numFmtId="1" fontId="8" fillId="0" borderId="4" xfId="5" applyBorder="1" applyAlignment="1">
      <alignment horizontal="right"/>
    </xf>
    <xf numFmtId="0" fontId="0" fillId="0" borderId="5" xfId="0" applyBorder="1"/>
    <xf numFmtId="0" fontId="8" fillId="0" borderId="0" xfId="0" applyFont="1"/>
    <xf numFmtId="0" fontId="0" fillId="0" borderId="2" xfId="0" applyBorder="1"/>
    <xf numFmtId="0" fontId="8" fillId="0" borderId="2" xfId="0" applyFont="1" applyBorder="1"/>
    <xf numFmtId="0" fontId="0" fillId="0" borderId="3" xfId="0" applyBorder="1"/>
    <xf numFmtId="0" fontId="8" fillId="0" borderId="3" xfId="0" applyFont="1" applyBorder="1"/>
    <xf numFmtId="0" fontId="6" fillId="0" borderId="6" xfId="3" applyBorder="1">
      <alignment horizontal="right" vertical="center"/>
    </xf>
    <xf numFmtId="1" fontId="8" fillId="0" borderId="0" xfId="5" applyBorder="1"/>
    <xf numFmtId="0" fontId="5" fillId="0" borderId="0" xfId="2" quotePrefix="1">
      <alignment horizontal="left"/>
    </xf>
    <xf numFmtId="0" fontId="26" fillId="2" borderId="0" xfId="0" quotePrefix="1" applyFont="1" applyFill="1" applyAlignment="1">
      <alignment horizontal="left"/>
    </xf>
    <xf numFmtId="1" fontId="8" fillId="0" borderId="3" xfId="5" applyBorder="1" applyAlignment="1">
      <alignment horizontal="right"/>
    </xf>
    <xf numFmtId="0" fontId="15" fillId="0" borderId="0" xfId="7" quotePrefix="1" applyFont="1" applyAlignment="1">
      <alignment horizontal="left"/>
    </xf>
    <xf numFmtId="0" fontId="0" fillId="0" borderId="0" xfId="0" applyAlignment="1">
      <alignment horizontal="right"/>
    </xf>
    <xf numFmtId="0" fontId="27" fillId="0" borderId="0" xfId="0" applyFont="1"/>
    <xf numFmtId="1" fontId="8" fillId="0" borderId="3" xfId="0" applyNumberFormat="1" applyFont="1" applyBorder="1"/>
    <xf numFmtId="1" fontId="8" fillId="0" borderId="0" xfId="0" applyNumberFormat="1" applyFont="1"/>
    <xf numFmtId="0" fontId="6" fillId="0" borderId="10" xfId="3" applyBorder="1" applyAlignment="1">
      <alignment horizontal="left" vertical="center"/>
    </xf>
    <xf numFmtId="3" fontId="8" fillId="0" borderId="4" xfId="5" applyNumberFormat="1" applyBorder="1" applyAlignment="1">
      <alignment horizontal="right"/>
    </xf>
    <xf numFmtId="3" fontId="8" fillId="0" borderId="3" xfId="5" applyNumberFormat="1" applyBorder="1" applyAlignment="1">
      <alignment horizontal="right"/>
    </xf>
    <xf numFmtId="3" fontId="8" fillId="0" borderId="3" xfId="5" applyNumberFormat="1" applyBorder="1"/>
    <xf numFmtId="3" fontId="8" fillId="0" borderId="0" xfId="5" applyNumberFormat="1" applyBorder="1"/>
    <xf numFmtId="0" fontId="6" fillId="0" borderId="10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11" xfId="0" applyFont="1" applyBorder="1"/>
    <xf numFmtId="1" fontId="8" fillId="0" borderId="4" xfId="0" applyNumberFormat="1" applyFont="1" applyBorder="1"/>
    <xf numFmtId="3" fontId="8" fillId="0" borderId="4" xfId="5" applyNumberFormat="1" applyBorder="1"/>
    <xf numFmtId="0" fontId="8" fillId="0" borderId="22" xfId="0" applyFont="1" applyBorder="1"/>
    <xf numFmtId="0" fontId="26" fillId="2" borderId="0" xfId="14" quotePrefix="1" applyFont="1" applyFill="1" applyAlignment="1">
      <alignment horizontal="left"/>
    </xf>
    <xf numFmtId="0" fontId="3" fillId="0" borderId="0" xfId="14"/>
    <xf numFmtId="3" fontId="3" fillId="0" borderId="0" xfId="14" applyNumberFormat="1"/>
    <xf numFmtId="0" fontId="28" fillId="2" borderId="0" xfId="0" quotePrefix="1" applyFont="1" applyFill="1" applyAlignment="1">
      <alignment horizontal="left"/>
    </xf>
    <xf numFmtId="0" fontId="26" fillId="0" borderId="0" xfId="7" applyFont="1"/>
    <xf numFmtId="0" fontId="3" fillId="0" borderId="0" xfId="15" applyBorder="1" applyAlignment="1">
      <alignment horizontal="left" vertical="center"/>
    </xf>
    <xf numFmtId="0" fontId="11" fillId="0" borderId="0" xfId="8" applyAlignment="1" applyProtection="1"/>
    <xf numFmtId="0" fontId="3" fillId="0" borderId="23" xfId="0" applyFont="1" applyBorder="1"/>
    <xf numFmtId="3" fontId="3" fillId="0" borderId="0" xfId="15" applyNumberFormat="1" applyBorder="1" applyAlignment="1">
      <alignment horizontal="right" vertical="center"/>
    </xf>
    <xf numFmtId="3" fontId="3" fillId="0" borderId="4" xfId="15" applyNumberFormat="1" applyBorder="1" applyAlignment="1">
      <alignment horizontal="right" vertical="center"/>
    </xf>
    <xf numFmtId="0" fontId="6" fillId="3" borderId="12" xfId="3" applyFill="1" applyBorder="1">
      <alignment horizontal="right" vertical="center"/>
    </xf>
    <xf numFmtId="0" fontId="6" fillId="3" borderId="20" xfId="3" applyFill="1" applyBorder="1">
      <alignment horizontal="right" vertical="center"/>
    </xf>
    <xf numFmtId="0" fontId="3" fillId="0" borderId="2" xfId="15">
      <alignment vertical="center"/>
    </xf>
    <xf numFmtId="0" fontId="3" fillId="3" borderId="13" xfId="15" applyFill="1" applyBorder="1" applyAlignment="1">
      <alignment horizontal="right" vertical="center"/>
    </xf>
    <xf numFmtId="0" fontId="3" fillId="3" borderId="19" xfId="15" applyFill="1" applyBorder="1" applyAlignment="1">
      <alignment horizontal="right" vertical="center"/>
    </xf>
    <xf numFmtId="0" fontId="3" fillId="3" borderId="21" xfId="15" applyFill="1" applyBorder="1" applyAlignment="1">
      <alignment horizontal="right" vertical="center"/>
    </xf>
    <xf numFmtId="0" fontId="3" fillId="3" borderId="16" xfId="15" applyFill="1" applyBorder="1" applyAlignment="1">
      <alignment horizontal="right" vertical="center"/>
    </xf>
    <xf numFmtId="0" fontId="3" fillId="0" borderId="2" xfId="15" quotePrefix="1" applyAlignment="1">
      <alignment horizontal="left" vertical="center"/>
    </xf>
    <xf numFmtId="0" fontId="0" fillId="3" borderId="13" xfId="15" applyFont="1" applyFill="1" applyBorder="1" applyAlignment="1">
      <alignment horizontal="right" vertical="center"/>
    </xf>
    <xf numFmtId="0" fontId="0" fillId="3" borderId="19" xfId="15" applyFont="1" applyFill="1" applyBorder="1" applyAlignment="1">
      <alignment horizontal="right" vertical="center"/>
    </xf>
    <xf numFmtId="3" fontId="3" fillId="3" borderId="19" xfId="15" applyNumberFormat="1" applyFill="1" applyBorder="1" applyAlignment="1">
      <alignment horizontal="right" vertical="center"/>
    </xf>
    <xf numFmtId="1" fontId="8" fillId="3" borderId="13" xfId="5" applyFill="1" applyBorder="1" applyAlignment="1">
      <alignment horizontal="right"/>
    </xf>
    <xf numFmtId="1" fontId="8" fillId="3" borderId="19" xfId="5" applyFill="1" applyBorder="1" applyAlignment="1">
      <alignment horizontal="right"/>
    </xf>
    <xf numFmtId="1" fontId="8" fillId="3" borderId="16" xfId="5" applyFill="1" applyBorder="1" applyAlignment="1">
      <alignment horizontal="right"/>
    </xf>
    <xf numFmtId="3" fontId="8" fillId="3" borderId="19" xfId="5" applyNumberFormat="1" applyFill="1" applyBorder="1" applyAlignment="1">
      <alignment horizontal="right"/>
    </xf>
    <xf numFmtId="0" fontId="3" fillId="0" borderId="0" xfId="15" applyBorder="1" applyAlignment="1">
      <alignment horizontal="right" vertical="center"/>
    </xf>
    <xf numFmtId="0" fontId="10" fillId="0" borderId="0" xfId="7" quotePrefix="1" applyAlignment="1">
      <alignment horizontal="left"/>
    </xf>
    <xf numFmtId="0" fontId="10" fillId="0" borderId="0" xfId="7" applyAlignment="1">
      <alignment horizontal="left"/>
    </xf>
    <xf numFmtId="0" fontId="3" fillId="0" borderId="2" xfId="15" applyAlignment="1">
      <alignment horizontal="right" vertical="center"/>
    </xf>
    <xf numFmtId="0" fontId="3" fillId="0" borderId="3" xfId="15" applyBorder="1">
      <alignment vertical="center"/>
    </xf>
    <xf numFmtId="0" fontId="3" fillId="0" borderId="4" xfId="15" applyBorder="1">
      <alignment vertical="center"/>
    </xf>
    <xf numFmtId="0" fontId="3" fillId="0" borderId="4" xfId="15" applyBorder="1" applyAlignment="1">
      <alignment horizontal="right" vertical="center"/>
    </xf>
    <xf numFmtId="0" fontId="3" fillId="0" borderId="3" xfId="15" applyBorder="1" applyAlignment="1">
      <alignment horizontal="right" vertical="center"/>
    </xf>
    <xf numFmtId="0" fontId="6" fillId="0" borderId="1" xfId="3" applyAlignment="1">
      <alignment horizontal="right" vertical="center" wrapText="1"/>
    </xf>
    <xf numFmtId="0" fontId="3" fillId="0" borderId="2" xfId="15" applyAlignment="1">
      <alignment horizontal="left" vertical="center"/>
    </xf>
    <xf numFmtId="1" fontId="3" fillId="0" borderId="4" xfId="15" applyNumberFormat="1" applyBorder="1">
      <alignment vertical="center"/>
    </xf>
    <xf numFmtId="3" fontId="3" fillId="0" borderId="2" xfId="15" applyNumberFormat="1" applyAlignment="1">
      <alignment horizontal="right" vertical="center"/>
    </xf>
    <xf numFmtId="1" fontId="3" fillId="0" borderId="0" xfId="15" applyNumberFormat="1" applyBorder="1">
      <alignment vertical="center"/>
    </xf>
    <xf numFmtId="0" fontId="3" fillId="0" borderId="0" xfId="15" applyBorder="1">
      <alignment vertical="center"/>
    </xf>
    <xf numFmtId="9" fontId="0" fillId="0" borderId="0" xfId="16" applyFont="1" applyFill="1" applyBorder="1"/>
    <xf numFmtId="164" fontId="3" fillId="0" borderId="0" xfId="14" applyNumberFormat="1"/>
    <xf numFmtId="1" fontId="3" fillId="0" borderId="3" xfId="15" applyNumberFormat="1" applyBorder="1">
      <alignment vertical="center"/>
    </xf>
    <xf numFmtId="0" fontId="3" fillId="0" borderId="2" xfId="0" applyFont="1" applyBorder="1"/>
    <xf numFmtId="1" fontId="3" fillId="0" borderId="3" xfId="5" applyFont="1" applyBorder="1"/>
    <xf numFmtId="1" fontId="3" fillId="0" borderId="0" xfId="5" applyFont="1" applyBorder="1"/>
    <xf numFmtId="1" fontId="3" fillId="0" borderId="4" xfId="5" applyFont="1" applyBorder="1"/>
    <xf numFmtId="1" fontId="8" fillId="0" borderId="4" xfId="15" applyNumberFormat="1" applyFont="1" applyBorder="1">
      <alignment vertical="center"/>
    </xf>
    <xf numFmtId="0" fontId="6" fillId="0" borderId="0" xfId="0" applyFont="1"/>
    <xf numFmtId="3" fontId="8" fillId="0" borderId="3" xfId="0" applyNumberFormat="1" applyFont="1" applyBorder="1"/>
    <xf numFmtId="3" fontId="8" fillId="0" borderId="4" xfId="15" applyNumberFormat="1" applyFont="1" applyBorder="1">
      <alignment vertical="center"/>
    </xf>
    <xf numFmtId="3" fontId="8" fillId="0" borderId="0" xfId="0" applyNumberFormat="1" applyFont="1"/>
    <xf numFmtId="0" fontId="34" fillId="0" borderId="0" xfId="0" applyFont="1"/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9" fontId="3" fillId="0" borderId="3" xfId="16" applyFont="1" applyBorder="1" applyAlignment="1">
      <alignment vertical="center"/>
    </xf>
    <xf numFmtId="9" fontId="3" fillId="0" borderId="4" xfId="16" applyFont="1" applyBorder="1" applyAlignment="1">
      <alignment vertical="center"/>
    </xf>
    <xf numFmtId="9" fontId="3" fillId="0" borderId="4" xfId="16" applyFont="1" applyBorder="1"/>
    <xf numFmtId="9" fontId="8" fillId="0" borderId="3" xfId="16" applyFont="1" applyBorder="1"/>
    <xf numFmtId="9" fontId="8" fillId="0" borderId="4" xfId="16" applyFont="1" applyBorder="1"/>
    <xf numFmtId="9" fontId="8" fillId="0" borderId="0" xfId="16" applyFont="1" applyBorder="1"/>
    <xf numFmtId="0" fontId="10" fillId="0" borderId="0" xfId="0" applyFont="1"/>
    <xf numFmtId="0" fontId="5" fillId="0" borderId="0" xfId="2" quotePrefix="1" applyAlignment="1"/>
    <xf numFmtId="0" fontId="0" fillId="0" borderId="14" xfId="0" applyBorder="1" applyAlignment="1">
      <alignment horizontal="right"/>
    </xf>
    <xf numFmtId="0" fontId="0" fillId="0" borderId="0" xfId="0" applyAlignment="1">
      <alignment horizontal="left"/>
    </xf>
    <xf numFmtId="165" fontId="0" fillId="0" borderId="21" xfId="17" applyNumberFormat="1" applyFont="1" applyBorder="1"/>
    <xf numFmtId="1" fontId="0" fillId="0" borderId="0" xfId="16" applyNumberFormat="1" applyFont="1"/>
    <xf numFmtId="165" fontId="0" fillId="0" borderId="16" xfId="17" applyNumberFormat="1" applyFont="1" applyBorder="1"/>
    <xf numFmtId="2" fontId="0" fillId="0" borderId="0" xfId="0" applyNumberFormat="1"/>
    <xf numFmtId="2" fontId="0" fillId="0" borderId="0" xfId="16" applyNumberFormat="1" applyFont="1"/>
    <xf numFmtId="0" fontId="5" fillId="0" borderId="0" xfId="2" quotePrefix="1" applyAlignment="1">
      <alignment vertical="top"/>
    </xf>
    <xf numFmtId="0" fontId="0" fillId="0" borderId="14" xfId="0" applyBorder="1"/>
    <xf numFmtId="0" fontId="3" fillId="0" borderId="48" xfId="0" applyFont="1" applyBorder="1"/>
    <xf numFmtId="0" fontId="33" fillId="0" borderId="50" xfId="0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0" fillId="0" borderId="25" xfId="0" applyBorder="1"/>
    <xf numFmtId="0" fontId="0" fillId="0" borderId="51" xfId="0" applyBorder="1"/>
    <xf numFmtId="3" fontId="3" fillId="0" borderId="52" xfId="0" applyNumberFormat="1" applyFont="1" applyBorder="1"/>
    <xf numFmtId="3" fontId="3" fillId="0" borderId="53" xfId="0" applyNumberFormat="1" applyFont="1" applyBorder="1"/>
    <xf numFmtId="0" fontId="33" fillId="0" borderId="2" xfId="0" applyFont="1" applyBorder="1"/>
    <xf numFmtId="0" fontId="8" fillId="0" borderId="26" xfId="0" applyFont="1" applyBorder="1"/>
    <xf numFmtId="0" fontId="0" fillId="0" borderId="21" xfId="0" applyBorder="1"/>
    <xf numFmtId="3" fontId="0" fillId="0" borderId="21" xfId="0" applyNumberFormat="1" applyBorder="1"/>
    <xf numFmtId="3" fontId="0" fillId="0" borderId="18" xfId="0" applyNumberFormat="1" applyBorder="1"/>
    <xf numFmtId="9" fontId="0" fillId="0" borderId="3" xfId="16" applyFont="1" applyBorder="1"/>
    <xf numFmtId="9" fontId="0" fillId="0" borderId="4" xfId="16" applyFont="1" applyBorder="1"/>
    <xf numFmtId="9" fontId="0" fillId="0" borderId="46" xfId="16" applyFont="1" applyBorder="1"/>
    <xf numFmtId="9" fontId="0" fillId="0" borderId="54" xfId="16" applyFont="1" applyBorder="1"/>
    <xf numFmtId="9" fontId="0" fillId="0" borderId="0" xfId="16" applyFont="1" applyBorder="1"/>
    <xf numFmtId="0" fontId="0" fillId="0" borderId="45" xfId="0" applyBorder="1" applyAlignment="1">
      <alignment horizontal="right"/>
    </xf>
    <xf numFmtId="0" fontId="0" fillId="0" borderId="45" xfId="0" applyBorder="1"/>
    <xf numFmtId="0" fontId="0" fillId="0" borderId="9" xfId="0" applyBorder="1"/>
    <xf numFmtId="9" fontId="0" fillId="0" borderId="0" xfId="16" applyFont="1"/>
    <xf numFmtId="0" fontId="6" fillId="0" borderId="46" xfId="0" applyFont="1" applyBorder="1" applyAlignment="1">
      <alignment horizontal="left"/>
    </xf>
    <xf numFmtId="0" fontId="6" fillId="0" borderId="46" xfId="0" applyFont="1" applyBorder="1" applyAlignment="1">
      <alignment horizontal="right"/>
    </xf>
    <xf numFmtId="0" fontId="6" fillId="0" borderId="54" xfId="0" applyFont="1" applyBorder="1" applyAlignment="1">
      <alignment horizontal="right"/>
    </xf>
    <xf numFmtId="9" fontId="34" fillId="0" borderId="3" xfId="16" applyFont="1" applyBorder="1" applyAlignment="1">
      <alignment vertical="center"/>
    </xf>
    <xf numFmtId="9" fontId="34" fillId="0" borderId="0" xfId="16" applyFont="1" applyBorder="1" applyAlignment="1">
      <alignment vertical="center"/>
    </xf>
    <xf numFmtId="9" fontId="34" fillId="0" borderId="4" xfId="16" applyFont="1" applyBorder="1" applyAlignment="1">
      <alignment vertical="center"/>
    </xf>
    <xf numFmtId="0" fontId="3" fillId="0" borderId="0" xfId="0" applyFont="1"/>
    <xf numFmtId="9" fontId="3" fillId="0" borderId="3" xfId="16" applyFont="1" applyBorder="1" applyAlignment="1">
      <alignment horizontal="right" vertical="center"/>
    </xf>
    <xf numFmtId="9" fontId="3" fillId="0" borderId="0" xfId="16" applyFont="1" applyBorder="1" applyAlignment="1">
      <alignment horizontal="right" vertical="center"/>
    </xf>
    <xf numFmtId="9" fontId="3" fillId="0" borderId="0" xfId="16" applyFont="1" applyBorder="1" applyAlignment="1">
      <alignment vertical="center"/>
    </xf>
    <xf numFmtId="9" fontId="3" fillId="0" borderId="4" xfId="16" applyFont="1" applyBorder="1" applyAlignment="1">
      <alignment horizontal="right" vertical="center"/>
    </xf>
    <xf numFmtId="9" fontId="3" fillId="0" borderId="3" xfId="16" applyFont="1" applyBorder="1"/>
    <xf numFmtId="9" fontId="3" fillId="0" borderId="0" xfId="16" applyFont="1" applyBorder="1"/>
    <xf numFmtId="9" fontId="34" fillId="0" borderId="3" xfId="16" applyFont="1" applyBorder="1"/>
    <xf numFmtId="9" fontId="34" fillId="0" borderId="0" xfId="16" applyFont="1" applyBorder="1"/>
    <xf numFmtId="9" fontId="34" fillId="0" borderId="4" xfId="16" applyFont="1" applyBorder="1"/>
    <xf numFmtId="3" fontId="8" fillId="0" borderId="4" xfId="0" applyNumberFormat="1" applyFont="1" applyBorder="1"/>
    <xf numFmtId="0" fontId="36" fillId="0" borderId="8" xfId="0" applyFont="1" applyBorder="1"/>
    <xf numFmtId="0" fontId="0" fillId="0" borderId="1" xfId="0" applyBorder="1"/>
    <xf numFmtId="0" fontId="6" fillId="0" borderId="5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0" fillId="0" borderId="0" xfId="16" applyFont="1" applyAlignment="1">
      <alignment vertical="center"/>
    </xf>
    <xf numFmtId="9" fontId="3" fillId="0" borderId="3" xfId="16" applyFont="1" applyBorder="1" applyAlignment="1">
      <alignment vertical="top"/>
    </xf>
    <xf numFmtId="9" fontId="3" fillId="0" borderId="0" xfId="16" applyFont="1" applyBorder="1" applyAlignment="1">
      <alignment horizontal="right" vertical="top"/>
    </xf>
    <xf numFmtId="9" fontId="3" fillId="0" borderId="0" xfId="16" applyFont="1" applyAlignment="1">
      <alignment horizontal="right"/>
    </xf>
    <xf numFmtId="9" fontId="3" fillId="0" borderId="0" xfId="16" applyFont="1"/>
    <xf numFmtId="3" fontId="3" fillId="0" borderId="0" xfId="0" applyNumberFormat="1" applyFont="1" applyAlignment="1">
      <alignment vertical="center"/>
    </xf>
    <xf numFmtId="3" fontId="3" fillId="0" borderId="3" xfId="0" applyNumberFormat="1" applyFont="1" applyBorder="1" applyAlignment="1">
      <alignment vertical="top"/>
    </xf>
    <xf numFmtId="3" fontId="3" fillId="0" borderId="4" xfId="0" applyNumberFormat="1" applyFont="1" applyBorder="1" applyAlignment="1">
      <alignment vertical="top"/>
    </xf>
    <xf numFmtId="3" fontId="3" fillId="0" borderId="0" xfId="0" applyNumberFormat="1" applyFont="1" applyAlignment="1">
      <alignment vertical="top"/>
    </xf>
    <xf numFmtId="0" fontId="3" fillId="0" borderId="14" xfId="0" applyFont="1" applyBorder="1"/>
    <xf numFmtId="0" fontId="3" fillId="0" borderId="1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8" fillId="0" borderId="13" xfId="0" applyFont="1" applyBorder="1"/>
    <xf numFmtId="0" fontId="8" fillId="0" borderId="19" xfId="0" applyFont="1" applyBorder="1"/>
    <xf numFmtId="9" fontId="8" fillId="0" borderId="16" xfId="16" applyFont="1" applyFill="1" applyBorder="1"/>
    <xf numFmtId="9" fontId="8" fillId="0" borderId="19" xfId="16" applyFont="1" applyFill="1" applyBorder="1"/>
    <xf numFmtId="0" fontId="0" fillId="0" borderId="13" xfId="0" applyBorder="1"/>
    <xf numFmtId="0" fontId="3" fillId="0" borderId="19" xfId="0" applyFont="1" applyBorder="1"/>
    <xf numFmtId="9" fontId="3" fillId="0" borderId="16" xfId="16" applyFont="1" applyFill="1" applyBorder="1"/>
    <xf numFmtId="9" fontId="3" fillId="0" borderId="19" xfId="16" applyFont="1" applyFill="1" applyBorder="1"/>
    <xf numFmtId="0" fontId="0" fillId="0" borderId="47" xfId="0" applyBorder="1"/>
    <xf numFmtId="0" fontId="0" fillId="0" borderId="27" xfId="0" applyBorder="1"/>
    <xf numFmtId="9" fontId="3" fillId="0" borderId="32" xfId="16" applyFont="1" applyFill="1" applyBorder="1"/>
    <xf numFmtId="9" fontId="3" fillId="0" borderId="27" xfId="16" applyFont="1" applyFill="1" applyBorder="1"/>
    <xf numFmtId="0" fontId="0" fillId="0" borderId="32" xfId="0" applyBorder="1"/>
    <xf numFmtId="0" fontId="0" fillId="0" borderId="37" xfId="0" applyBorder="1"/>
    <xf numFmtId="0" fontId="0" fillId="0" borderId="19" xfId="0" applyBorder="1"/>
    <xf numFmtId="9" fontId="3" fillId="0" borderId="0" xfId="16" applyFont="1" applyFill="1" applyBorder="1"/>
    <xf numFmtId="9" fontId="8" fillId="0" borderId="18" xfId="16" applyFont="1" applyFill="1" applyBorder="1"/>
    <xf numFmtId="0" fontId="3" fillId="0" borderId="27" xfId="0" applyFont="1" applyBorder="1"/>
    <xf numFmtId="0" fontId="3" fillId="0" borderId="32" xfId="0" applyFont="1" applyBorder="1"/>
    <xf numFmtId="0" fontId="6" fillId="0" borderId="39" xfId="0" applyFont="1" applyBorder="1"/>
    <xf numFmtId="3" fontId="3" fillId="0" borderId="38" xfId="0" applyNumberFormat="1" applyFont="1" applyBorder="1" applyAlignment="1">
      <alignment vertical="center"/>
    </xf>
    <xf numFmtId="3" fontId="0" fillId="0" borderId="39" xfId="0" applyNumberFormat="1" applyBorder="1" applyAlignment="1">
      <alignment vertical="center"/>
    </xf>
    <xf numFmtId="3" fontId="10" fillId="0" borderId="0" xfId="0" applyNumberFormat="1" applyFont="1"/>
    <xf numFmtId="0" fontId="34" fillId="0" borderId="0" xfId="0" quotePrefix="1" applyFont="1" applyFill="1" applyAlignment="1">
      <alignment horizontal="left"/>
    </xf>
    <xf numFmtId="0" fontId="18" fillId="0" borderId="0" xfId="9" applyFont="1" applyFill="1"/>
    <xf numFmtId="0" fontId="4" fillId="0" borderId="0" xfId="1" applyFill="1"/>
    <xf numFmtId="0" fontId="0" fillId="0" borderId="0" xfId="0" applyFill="1"/>
    <xf numFmtId="0" fontId="5" fillId="0" borderId="0" xfId="2" quotePrefix="1" applyFill="1">
      <alignment horizontal="left"/>
    </xf>
    <xf numFmtId="0" fontId="6" fillId="0" borderId="57" xfId="3" applyFill="1" applyBorder="1" applyAlignment="1">
      <alignment horizontal="left" vertical="center"/>
    </xf>
    <xf numFmtId="0" fontId="6" fillId="0" borderId="57" xfId="3" applyFill="1" applyBorder="1">
      <alignment horizontal="right" vertical="center"/>
    </xf>
    <xf numFmtId="0" fontId="6" fillId="0" borderId="57" xfId="3" applyFill="1" applyBorder="1" applyAlignment="1">
      <alignment horizontal="right" vertical="center" wrapText="1"/>
    </xf>
    <xf numFmtId="0" fontId="6" fillId="0" borderId="57" xfId="3" quotePrefix="1" applyFill="1" applyBorder="1" applyAlignment="1">
      <alignment horizontal="right" vertical="center" wrapText="1"/>
    </xf>
    <xf numFmtId="49" fontId="3" fillId="0" borderId="16" xfId="4" applyNumberFormat="1" applyFont="1" applyFill="1" applyBorder="1" applyAlignment="1">
      <alignment horizontal="left" vertical="center"/>
    </xf>
    <xf numFmtId="3" fontId="7" fillId="0" borderId="16" xfId="4" applyNumberFormat="1" applyFill="1" applyBorder="1" applyAlignment="1">
      <alignment horizontal="right" vertical="center"/>
    </xf>
    <xf numFmtId="3" fontId="3" fillId="0" borderId="16" xfId="4" applyNumberFormat="1" applyFont="1" applyFill="1" applyBorder="1" applyAlignment="1">
      <alignment horizontal="right" vertical="center"/>
    </xf>
    <xf numFmtId="49" fontId="7" fillId="0" borderId="16" xfId="4" applyNumberFormat="1" applyFill="1" applyBorder="1" applyAlignment="1">
      <alignment horizontal="left" vertical="center"/>
    </xf>
    <xf numFmtId="0" fontId="3" fillId="0" borderId="0" xfId="9" applyFont="1" applyFill="1"/>
    <xf numFmtId="49" fontId="3" fillId="0" borderId="16" xfId="5" applyNumberFormat="1" applyFont="1" applyFill="1" applyBorder="1"/>
    <xf numFmtId="3" fontId="3" fillId="0" borderId="16" xfId="5" applyNumberFormat="1" applyFont="1" applyFill="1" applyBorder="1" applyAlignment="1">
      <alignment horizontal="right"/>
    </xf>
    <xf numFmtId="49" fontId="0" fillId="0" borderId="16" xfId="0" applyNumberFormat="1" applyFill="1" applyBorder="1" applyAlignment="1">
      <alignment vertical="center"/>
    </xf>
    <xf numFmtId="3" fontId="0" fillId="0" borderId="16" xfId="0" applyNumberFormat="1" applyFill="1" applyBorder="1"/>
    <xf numFmtId="49" fontId="3" fillId="0" borderId="16" xfId="0" quotePrefix="1" applyNumberFormat="1" applyFont="1" applyFill="1" applyBorder="1" applyAlignment="1">
      <alignment horizontal="left" vertical="center"/>
    </xf>
    <xf numFmtId="49" fontId="0" fillId="0" borderId="16" xfId="0" applyNumberForma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7" fillId="0" borderId="0" xfId="4" applyFill="1" applyBorder="1" applyAlignment="1">
      <alignment horizontal="right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Fill="1"/>
    <xf numFmtId="0" fontId="18" fillId="0" borderId="0" xfId="10" applyFont="1" applyFill="1"/>
    <xf numFmtId="0" fontId="10" fillId="0" borderId="0" xfId="7" applyFill="1"/>
    <xf numFmtId="0" fontId="3" fillId="0" borderId="0" xfId="3" applyFont="1" applyFill="1" applyBorder="1" applyAlignment="1">
      <alignment horizontal="left" vertical="center"/>
    </xf>
    <xf numFmtId="3" fontId="18" fillId="0" borderId="0" xfId="10" applyNumberFormat="1" applyFont="1" applyFill="1"/>
    <xf numFmtId="3" fontId="3" fillId="0" borderId="0" xfId="3" applyNumberFormat="1" applyFont="1" applyFill="1" applyBorder="1">
      <alignment horizontal="right" vertical="center"/>
    </xf>
    <xf numFmtId="1" fontId="9" fillId="0" borderId="0" xfId="5" applyFont="1" applyFill="1" applyBorder="1"/>
    <xf numFmtId="0" fontId="1" fillId="0" borderId="0" xfId="14" applyFont="1" applyFill="1" applyAlignment="1" applyProtection="1">
      <alignment horizontal="right"/>
      <protection locked="0"/>
    </xf>
    <xf numFmtId="3" fontId="3" fillId="0" borderId="0" xfId="14" applyNumberFormat="1" applyFill="1" applyAlignment="1">
      <alignment horizontal="right"/>
    </xf>
    <xf numFmtId="3" fontId="3" fillId="0" borderId="0" xfId="10" applyNumberFormat="1" applyFont="1" applyFill="1"/>
    <xf numFmtId="0" fontId="26" fillId="0" borderId="0" xfId="14" quotePrefix="1" applyFont="1" applyFill="1" applyAlignment="1">
      <alignment horizontal="left"/>
    </xf>
    <xf numFmtId="0" fontId="5" fillId="0" borderId="0" xfId="14" applyFont="1" applyFill="1"/>
    <xf numFmtId="0" fontId="21" fillId="0" borderId="0" xfId="10" applyFont="1" applyFill="1"/>
    <xf numFmtId="0" fontId="5" fillId="0" borderId="5" xfId="14" applyFont="1" applyFill="1" applyBorder="1"/>
    <xf numFmtId="0" fontId="6" fillId="0" borderId="0" xfId="15" applyFont="1" applyFill="1" applyBorder="1" applyAlignment="1">
      <alignment horizontal="left" vertical="center"/>
    </xf>
    <xf numFmtId="0" fontId="6" fillId="0" borderId="4" xfId="15" quotePrefix="1" applyFont="1" applyFill="1" applyBorder="1" applyAlignment="1">
      <alignment horizontal="right" vertical="center"/>
    </xf>
    <xf numFmtId="0" fontId="6" fillId="0" borderId="3" xfId="15" quotePrefix="1" applyFont="1" applyFill="1" applyBorder="1" applyAlignment="1">
      <alignment horizontal="right" vertical="center"/>
    </xf>
    <xf numFmtId="0" fontId="6" fillId="0" borderId="0" xfId="15" applyFont="1" applyFill="1" applyBorder="1" applyAlignment="1">
      <alignment horizontal="right" vertical="center"/>
    </xf>
    <xf numFmtId="0" fontId="6" fillId="0" borderId="19" xfId="15" applyFont="1" applyFill="1" applyBorder="1" applyAlignment="1">
      <alignment horizontal="right" vertical="center"/>
    </xf>
    <xf numFmtId="0" fontId="6" fillId="0" borderId="13" xfId="15" applyFont="1" applyFill="1" applyBorder="1" applyAlignment="1">
      <alignment horizontal="right" vertical="center"/>
    </xf>
    <xf numFmtId="0" fontId="6" fillId="0" borderId="4" xfId="15" applyFont="1" applyFill="1" applyBorder="1" applyAlignment="1">
      <alignment horizontal="right" vertical="center"/>
    </xf>
    <xf numFmtId="0" fontId="6" fillId="0" borderId="3" xfId="15" applyFont="1" applyFill="1" applyBorder="1" applyAlignment="1">
      <alignment horizontal="right" vertical="center"/>
    </xf>
    <xf numFmtId="0" fontId="6" fillId="0" borderId="42" xfId="15" applyFont="1" applyFill="1" applyBorder="1" applyAlignment="1">
      <alignment horizontal="right" vertical="center"/>
    </xf>
    <xf numFmtId="0" fontId="6" fillId="0" borderId="43" xfId="15" applyFont="1" applyFill="1" applyBorder="1" applyAlignment="1">
      <alignment horizontal="right" vertical="center"/>
    </xf>
    <xf numFmtId="0" fontId="6" fillId="0" borderId="44" xfId="15" applyFont="1" applyFill="1" applyBorder="1" applyAlignment="1">
      <alignment horizontal="right" vertical="center"/>
    </xf>
    <xf numFmtId="0" fontId="3" fillId="0" borderId="39" xfId="15" applyFill="1" applyBorder="1" applyAlignment="1">
      <alignment horizontal="left" vertical="center"/>
    </xf>
    <xf numFmtId="3" fontId="3" fillId="0" borderId="3" xfId="15" applyNumberFormat="1" applyFill="1" applyBorder="1" applyAlignment="1">
      <alignment horizontal="right" vertical="center"/>
    </xf>
    <xf numFmtId="3" fontId="3" fillId="0" borderId="0" xfId="15" applyNumberFormat="1" applyFill="1" applyBorder="1" applyAlignment="1">
      <alignment horizontal="right" vertical="center"/>
    </xf>
    <xf numFmtId="0" fontId="3" fillId="0" borderId="40" xfId="15" applyFill="1" applyBorder="1" applyAlignment="1">
      <alignment horizontal="right" vertical="center"/>
    </xf>
    <xf numFmtId="3" fontId="3" fillId="0" borderId="38" xfId="15" applyNumberFormat="1" applyFill="1" applyBorder="1" applyAlignment="1">
      <alignment horizontal="right" vertical="center"/>
    </xf>
    <xf numFmtId="0" fontId="3" fillId="0" borderId="0" xfId="15" applyFill="1" applyBorder="1" applyAlignment="1">
      <alignment horizontal="left" vertical="center"/>
    </xf>
    <xf numFmtId="0" fontId="3" fillId="0" borderId="19" xfId="15" applyFill="1" applyBorder="1" applyAlignment="1">
      <alignment horizontal="right" vertical="center"/>
    </xf>
    <xf numFmtId="1" fontId="3" fillId="0" borderId="0" xfId="5" applyFont="1" applyFill="1" applyBorder="1" applyAlignment="1">
      <alignment horizontal="left"/>
    </xf>
    <xf numFmtId="3" fontId="3" fillId="0" borderId="3" xfId="5" applyNumberFormat="1" applyFont="1" applyFill="1" applyBorder="1" applyAlignment="1">
      <alignment horizontal="right"/>
    </xf>
    <xf numFmtId="3" fontId="3" fillId="0" borderId="0" xfId="5" applyNumberFormat="1" applyFont="1" applyFill="1" applyBorder="1" applyAlignment="1">
      <alignment horizontal="right"/>
    </xf>
    <xf numFmtId="0" fontId="3" fillId="0" borderId="0" xfId="14" applyFill="1" applyAlignment="1">
      <alignment horizontal="left" vertical="center"/>
    </xf>
    <xf numFmtId="3" fontId="3" fillId="0" borderId="3" xfId="14" applyNumberFormat="1" applyFill="1" applyBorder="1"/>
    <xf numFmtId="3" fontId="3" fillId="0" borderId="0" xfId="14" applyNumberFormat="1" applyFill="1" applyAlignment="1">
      <alignment vertical="center"/>
    </xf>
    <xf numFmtId="0" fontId="3" fillId="0" borderId="0" xfId="6" applyFont="1" applyFill="1" applyAlignment="1">
      <alignment horizontal="left"/>
    </xf>
    <xf numFmtId="0" fontId="3" fillId="0" borderId="0" xfId="7" applyFont="1" applyFill="1" applyAlignment="1">
      <alignment horizontal="left"/>
    </xf>
    <xf numFmtId="3" fontId="3" fillId="0" borderId="3" xfId="14" applyNumberFormat="1" applyFill="1" applyBorder="1" applyAlignment="1">
      <alignment vertical="center"/>
    </xf>
    <xf numFmtId="0" fontId="3" fillId="0" borderId="0" xfId="14" applyFill="1" applyAlignment="1">
      <alignment horizontal="left"/>
    </xf>
    <xf numFmtId="3" fontId="3" fillId="0" borderId="0" xfId="14" applyNumberFormat="1" applyFill="1"/>
    <xf numFmtId="0" fontId="3" fillId="0" borderId="0" xfId="1" applyFont="1" applyFill="1" applyAlignment="1">
      <alignment horizontal="left"/>
    </xf>
    <xf numFmtId="0" fontId="3" fillId="0" borderId="0" xfId="2" applyFont="1" applyFill="1">
      <alignment horizontal="left"/>
    </xf>
    <xf numFmtId="3" fontId="3" fillId="0" borderId="19" xfId="15" applyNumberFormat="1" applyFill="1" applyBorder="1" applyAlignment="1">
      <alignment horizontal="right" vertical="center"/>
    </xf>
    <xf numFmtId="3" fontId="3" fillId="0" borderId="3" xfId="3" applyNumberFormat="1" applyFont="1" applyFill="1" applyBorder="1" applyAlignment="1">
      <alignment horizontal="right" vertical="center" wrapText="1"/>
    </xf>
    <xf numFmtId="3" fontId="3" fillId="0" borderId="4" xfId="3" applyNumberFormat="1" applyFont="1" applyFill="1" applyBorder="1" applyAlignment="1">
      <alignment horizontal="right" vertical="center" wrapText="1"/>
    </xf>
    <xf numFmtId="3" fontId="3" fillId="0" borderId="3" xfId="3" applyNumberFormat="1" applyFont="1" applyFill="1" applyBorder="1">
      <alignment horizontal="right" vertical="center"/>
    </xf>
    <xf numFmtId="3" fontId="3" fillId="0" borderId="4" xfId="15" applyNumberFormat="1" applyFill="1" applyBorder="1" applyAlignment="1">
      <alignment horizontal="right" vertical="center"/>
    </xf>
    <xf numFmtId="3" fontId="3" fillId="0" borderId="23" xfId="15" applyNumberFormat="1" applyFill="1" applyBorder="1" applyAlignment="1">
      <alignment horizontal="right" vertical="center"/>
    </xf>
    <xf numFmtId="0" fontId="30" fillId="0" borderId="0" xfId="10" applyFont="1" applyFill="1"/>
    <xf numFmtId="3" fontId="3" fillId="0" borderId="25" xfId="10" applyNumberFormat="1" applyFont="1" applyFill="1" applyBorder="1"/>
    <xf numFmtId="3" fontId="3" fillId="0" borderId="16" xfId="3" applyNumberFormat="1" applyFont="1" applyFill="1" applyBorder="1">
      <alignment horizontal="right" vertical="center"/>
    </xf>
    <xf numFmtId="0" fontId="3" fillId="0" borderId="0" xfId="3" quotePrefix="1" applyFont="1" applyFill="1" applyBorder="1" applyAlignment="1">
      <alignment horizontal="left" vertical="center"/>
    </xf>
    <xf numFmtId="3" fontId="3" fillId="0" borderId="17" xfId="14" applyNumberFormat="1" applyFill="1" applyBorder="1"/>
    <xf numFmtId="0" fontId="3" fillId="0" borderId="0" xfId="10" applyFont="1" applyFill="1"/>
    <xf numFmtId="0" fontId="15" fillId="0" borderId="0" xfId="15" quotePrefix="1" applyFont="1" applyFill="1" applyBorder="1" applyAlignment="1">
      <alignment horizontal="left" vertical="center"/>
    </xf>
    <xf numFmtId="0" fontId="15" fillId="0" borderId="0" xfId="15" applyFont="1" applyFill="1" applyBorder="1" applyAlignment="1">
      <alignment horizontal="left" vertical="center"/>
    </xf>
    <xf numFmtId="0" fontId="10" fillId="0" borderId="0" xfId="15" applyFont="1" applyFill="1" applyBorder="1" applyAlignment="1">
      <alignment horizontal="right" vertical="center"/>
    </xf>
    <xf numFmtId="0" fontId="10" fillId="0" borderId="0" xfId="15" applyFont="1" applyFill="1" applyBorder="1" applyAlignment="1">
      <alignment horizontal="left" vertical="center"/>
    </xf>
    <xf numFmtId="0" fontId="10" fillId="0" borderId="0" xfId="15" quotePrefix="1" applyFont="1" applyFill="1" applyBorder="1" applyAlignment="1">
      <alignment horizontal="left" vertical="center"/>
    </xf>
    <xf numFmtId="0" fontId="10" fillId="0" borderId="0" xfId="10" applyFont="1" applyFill="1"/>
    <xf numFmtId="0" fontId="20" fillId="0" borderId="0" xfId="10" applyFont="1" applyFill="1"/>
    <xf numFmtId="0" fontId="9" fillId="0" borderId="0" xfId="15" applyFont="1" applyFill="1" applyBorder="1" applyAlignment="1">
      <alignment horizontal="left" vertical="center"/>
    </xf>
    <xf numFmtId="0" fontId="8" fillId="0" borderId="0" xfId="14" applyFont="1" applyFill="1" applyAlignment="1">
      <alignment horizontal="center" vertical="center" wrapText="1"/>
    </xf>
    <xf numFmtId="0" fontId="3" fillId="0" borderId="0" xfId="14" applyFill="1" applyAlignment="1">
      <alignment wrapText="1"/>
    </xf>
    <xf numFmtId="0" fontId="6" fillId="0" borderId="0" xfId="14" applyFont="1" applyFill="1" applyBorder="1" applyAlignment="1">
      <alignment horizontal="right"/>
    </xf>
    <xf numFmtId="0" fontId="3" fillId="0" borderId="58" xfId="15" applyFill="1" applyBorder="1" applyAlignment="1">
      <alignment horizontal="right" vertical="center"/>
    </xf>
    <xf numFmtId="0" fontId="3" fillId="0" borderId="4" xfId="15" applyFill="1" applyBorder="1" applyAlignment="1">
      <alignment horizontal="right" vertical="center"/>
    </xf>
    <xf numFmtId="0" fontId="3" fillId="0" borderId="36" xfId="15" applyFill="1" applyBorder="1" applyAlignment="1">
      <alignment horizontal="right" vertical="center"/>
    </xf>
    <xf numFmtId="0" fontId="3" fillId="0" borderId="4" xfId="5" applyNumberFormat="1" applyFont="1" applyFill="1" applyBorder="1" applyAlignment="1">
      <alignment horizontal="right"/>
    </xf>
    <xf numFmtId="0" fontId="3" fillId="0" borderId="4" xfId="14" applyFill="1" applyBorder="1" applyAlignment="1">
      <alignment horizontal="right" vertical="center"/>
    </xf>
    <xf numFmtId="0" fontId="3" fillId="0" borderId="4" xfId="7" applyFont="1" applyFill="1" applyBorder="1" applyAlignment="1">
      <alignment horizontal="right"/>
    </xf>
    <xf numFmtId="0" fontId="18" fillId="0" borderId="0" xfId="10" applyFont="1" applyFill="1" applyBorder="1"/>
    <xf numFmtId="0" fontId="21" fillId="0" borderId="0" xfId="10" applyFont="1" applyFill="1" applyBorder="1"/>
    <xf numFmtId="0" fontId="30" fillId="0" borderId="0" xfId="10" applyFont="1" applyFill="1" applyBorder="1"/>
    <xf numFmtId="3" fontId="18" fillId="0" borderId="0" xfId="10" applyNumberFormat="1" applyFont="1" applyFill="1" applyBorder="1"/>
    <xf numFmtId="0" fontId="20" fillId="0" borderId="0" xfId="10" applyFont="1" applyFill="1" applyBorder="1"/>
    <xf numFmtId="0" fontId="24" fillId="0" borderId="0" xfId="9" applyFont="1" applyFill="1"/>
    <xf numFmtId="0" fontId="28" fillId="0" borderId="0" xfId="0" applyFont="1" applyFill="1"/>
    <xf numFmtId="0" fontId="5" fillId="0" borderId="0" xfId="2" applyFill="1">
      <alignment horizontal="left"/>
    </xf>
    <xf numFmtId="0" fontId="6" fillId="0" borderId="33" xfId="3" applyFill="1" applyBorder="1" applyAlignment="1">
      <alignment horizontal="left"/>
    </xf>
    <xf numFmtId="0" fontId="6" fillId="0" borderId="28" xfId="3" applyFill="1" applyBorder="1" applyAlignment="1"/>
    <xf numFmtId="0" fontId="6" fillId="0" borderId="29" xfId="3" applyFill="1" applyBorder="1" applyAlignment="1">
      <alignment wrapText="1"/>
    </xf>
    <xf numFmtId="0" fontId="6" fillId="0" borderId="30" xfId="3" applyFill="1" applyBorder="1" applyAlignment="1">
      <alignment wrapText="1"/>
    </xf>
    <xf numFmtId="0" fontId="6" fillId="0" borderId="31" xfId="3" applyFill="1" applyBorder="1" applyAlignment="1">
      <alignment wrapText="1"/>
    </xf>
    <xf numFmtId="0" fontId="6" fillId="0" borderId="12" xfId="3" applyFill="1" applyBorder="1" applyAlignment="1">
      <alignment wrapText="1"/>
    </xf>
    <xf numFmtId="0" fontId="6" fillId="0" borderId="14" xfId="9" applyFont="1" applyFill="1" applyBorder="1"/>
    <xf numFmtId="0" fontId="6" fillId="0" borderId="20" xfId="9" applyFont="1" applyFill="1" applyBorder="1"/>
    <xf numFmtId="0" fontId="6" fillId="0" borderId="12" xfId="9" applyFont="1" applyFill="1" applyBorder="1"/>
    <xf numFmtId="0" fontId="3" fillId="0" borderId="19" xfId="4" applyFont="1" applyFill="1" applyBorder="1" applyAlignment="1">
      <alignment horizontal="left" vertical="center"/>
    </xf>
    <xf numFmtId="1" fontId="3" fillId="0" borderId="25" xfId="4" applyNumberFormat="1" applyFont="1" applyFill="1" applyBorder="1" applyAlignment="1">
      <alignment horizontal="right" vertical="center"/>
    </xf>
    <xf numFmtId="1" fontId="3" fillId="0" borderId="2" xfId="4" applyNumberFormat="1" applyFont="1" applyFill="1" applyAlignment="1">
      <alignment horizontal="right" vertical="center"/>
    </xf>
    <xf numFmtId="1" fontId="3" fillId="0" borderId="3" xfId="4" applyNumberFormat="1" applyFont="1" applyFill="1" applyBorder="1" applyAlignment="1">
      <alignment horizontal="right" vertical="center"/>
    </xf>
    <xf numFmtId="0" fontId="3" fillId="0" borderId="3" xfId="4" applyFont="1" applyFill="1" applyBorder="1" applyAlignment="1">
      <alignment horizontal="right" vertical="center"/>
    </xf>
    <xf numFmtId="0" fontId="3" fillId="0" borderId="13" xfId="4" applyFont="1" applyFill="1" applyBorder="1" applyAlignment="1">
      <alignment horizontal="right" vertical="center"/>
    </xf>
    <xf numFmtId="0" fontId="3" fillId="0" borderId="18" xfId="9" applyFont="1" applyFill="1" applyBorder="1"/>
    <xf numFmtId="0" fontId="3" fillId="0" borderId="21" xfId="9" applyFont="1" applyFill="1" applyBorder="1"/>
    <xf numFmtId="0" fontId="3" fillId="0" borderId="15" xfId="9" applyFont="1" applyFill="1" applyBorder="1"/>
    <xf numFmtId="0" fontId="3" fillId="0" borderId="19" xfId="9" applyFont="1" applyFill="1" applyBorder="1"/>
    <xf numFmtId="0" fontId="3" fillId="0" borderId="16" xfId="9" applyFont="1" applyFill="1" applyBorder="1"/>
    <xf numFmtId="0" fontId="3" fillId="0" borderId="19" xfId="4" quotePrefix="1" applyFont="1" applyFill="1" applyBorder="1" applyAlignment="1">
      <alignment horizontal="left" vertical="center"/>
    </xf>
    <xf numFmtId="0" fontId="8" fillId="0" borderId="19" xfId="4" applyFont="1" applyFill="1" applyBorder="1" applyAlignment="1">
      <alignment horizontal="left" vertical="center"/>
    </xf>
    <xf numFmtId="1" fontId="8" fillId="0" borderId="16" xfId="4" applyNumberFormat="1" applyFont="1" applyFill="1" applyBorder="1" applyAlignment="1">
      <alignment horizontal="right" vertical="center"/>
    </xf>
    <xf numFmtId="0" fontId="8" fillId="0" borderId="16" xfId="4" applyFont="1" applyFill="1" applyBorder="1" applyAlignment="1">
      <alignment horizontal="right" vertical="center"/>
    </xf>
    <xf numFmtId="0" fontId="8" fillId="0" borderId="19" xfId="9" applyFont="1" applyFill="1" applyBorder="1"/>
    <xf numFmtId="0" fontId="8" fillId="0" borderId="16" xfId="9" applyFont="1" applyFill="1" applyBorder="1"/>
    <xf numFmtId="0" fontId="8" fillId="0" borderId="0" xfId="9" applyFont="1" applyFill="1"/>
    <xf numFmtId="0" fontId="28" fillId="0" borderId="0" xfId="4" applyFont="1" applyFill="1" applyBorder="1" applyAlignment="1">
      <alignment horizontal="left" vertical="center"/>
    </xf>
    <xf numFmtId="1" fontId="28" fillId="0" borderId="0" xfId="4" applyNumberFormat="1" applyFont="1" applyFill="1" applyBorder="1" applyAlignment="1">
      <alignment horizontal="right" vertical="center"/>
    </xf>
    <xf numFmtId="0" fontId="28" fillId="0" borderId="0" xfId="4" applyFont="1" applyFill="1" applyBorder="1" applyAlignment="1">
      <alignment horizontal="right" vertical="center"/>
    </xf>
    <xf numFmtId="0" fontId="29" fillId="0" borderId="0" xfId="6" applyFont="1" applyFill="1"/>
    <xf numFmtId="3" fontId="28" fillId="0" borderId="0" xfId="0" applyNumberFormat="1" applyFont="1" applyFill="1"/>
    <xf numFmtId="3" fontId="28" fillId="0" borderId="0" xfId="0" applyNumberFormat="1" applyFont="1" applyFill="1" applyAlignment="1">
      <alignment vertical="center"/>
    </xf>
    <xf numFmtId="0" fontId="26" fillId="0" borderId="0" xfId="7" applyFont="1" applyFill="1"/>
    <xf numFmtId="0" fontId="24" fillId="0" borderId="0" xfId="9" applyFont="1" applyFill="1" applyBorder="1"/>
    <xf numFmtId="0" fontId="6" fillId="0" borderId="15" xfId="3" applyFill="1" applyBorder="1" applyAlignment="1">
      <alignment horizontal="left" vertical="center"/>
    </xf>
    <xf numFmtId="0" fontId="6" fillId="0" borderId="21" xfId="3" applyFill="1" applyBorder="1">
      <alignment horizontal="right" vertical="center"/>
    </xf>
    <xf numFmtId="0" fontId="6" fillId="0" borderId="21" xfId="3" applyFill="1" applyBorder="1" applyAlignment="1">
      <alignment horizontal="right" vertical="center" wrapText="1"/>
    </xf>
    <xf numFmtId="0" fontId="6" fillId="0" borderId="21" xfId="3" quotePrefix="1" applyFill="1" applyBorder="1" applyAlignment="1">
      <alignment horizontal="right" vertical="center" wrapText="1"/>
    </xf>
    <xf numFmtId="0" fontId="3" fillId="0" borderId="34" xfId="4" applyFont="1" applyFill="1" applyBorder="1" applyAlignment="1">
      <alignment horizontal="left" vertical="center"/>
    </xf>
    <xf numFmtId="3" fontId="3" fillId="0" borderId="35" xfId="4" applyNumberFormat="1" applyFont="1" applyFill="1" applyBorder="1" applyAlignment="1">
      <alignment horizontal="right" vertical="center"/>
    </xf>
    <xf numFmtId="0" fontId="3" fillId="0" borderId="36" xfId="4" applyFont="1" applyFill="1" applyBorder="1" applyAlignment="1">
      <alignment horizontal="left" vertical="center"/>
    </xf>
    <xf numFmtId="1" fontId="3" fillId="0" borderId="36" xfId="5" applyFont="1" applyFill="1" applyBorder="1" applyAlignment="1">
      <alignment horizontal="left"/>
    </xf>
    <xf numFmtId="0" fontId="3" fillId="0" borderId="36" xfId="0" applyFont="1" applyFill="1" applyBorder="1" applyAlignment="1">
      <alignment horizontal="left" vertical="center"/>
    </xf>
    <xf numFmtId="3" fontId="3" fillId="0" borderId="16" xfId="0" applyNumberFormat="1" applyFont="1" applyFill="1" applyBorder="1"/>
    <xf numFmtId="3" fontId="3" fillId="0" borderId="16" xfId="0" applyNumberFormat="1" applyFont="1" applyFill="1" applyBorder="1" applyAlignment="1">
      <alignment vertical="center"/>
    </xf>
    <xf numFmtId="0" fontId="3" fillId="0" borderId="36" xfId="6" applyFont="1" applyFill="1" applyBorder="1" applyAlignment="1">
      <alignment horizontal="left"/>
    </xf>
    <xf numFmtId="0" fontId="3" fillId="0" borderId="36" xfId="7" applyFont="1" applyFill="1" applyBorder="1" applyAlignment="1">
      <alignment horizontal="left"/>
    </xf>
    <xf numFmtId="0" fontId="3" fillId="0" borderId="36" xfId="0" applyFont="1" applyFill="1" applyBorder="1" applyAlignment="1">
      <alignment horizontal="left"/>
    </xf>
    <xf numFmtId="0" fontId="3" fillId="0" borderId="36" xfId="1" applyFont="1" applyFill="1" applyBorder="1" applyAlignment="1">
      <alignment horizontal="left"/>
    </xf>
    <xf numFmtId="0" fontId="3" fillId="0" borderId="36" xfId="2" applyFont="1" applyFill="1" applyBorder="1">
      <alignment horizontal="left"/>
    </xf>
    <xf numFmtId="0" fontId="3" fillId="0" borderId="36" xfId="3" applyFont="1" applyFill="1" applyBorder="1" applyAlignment="1">
      <alignment horizontal="left" vertical="center"/>
    </xf>
    <xf numFmtId="3" fontId="3" fillId="0" borderId="16" xfId="3" applyNumberFormat="1" applyFont="1" applyFill="1" applyBorder="1" applyAlignment="1">
      <alignment horizontal="right" vertical="center" wrapText="1"/>
    </xf>
    <xf numFmtId="0" fontId="38" fillId="0" borderId="0" xfId="0" applyFont="1" applyFill="1"/>
    <xf numFmtId="0" fontId="15" fillId="0" borderId="0" xfId="4" applyFont="1" applyFill="1" applyBorder="1" applyAlignment="1">
      <alignment horizontal="left" vertical="center"/>
    </xf>
    <xf numFmtId="0" fontId="24" fillId="0" borderId="0" xfId="10" applyFont="1" applyFill="1"/>
    <xf numFmtId="0" fontId="15" fillId="0" borderId="0" xfId="6" applyFont="1" applyFill="1"/>
    <xf numFmtId="0" fontId="15" fillId="0" borderId="0" xfId="4" quotePrefix="1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right" vertical="center"/>
    </xf>
    <xf numFmtId="0" fontId="9" fillId="0" borderId="0" xfId="4" applyFont="1" applyFill="1" applyBorder="1" applyAlignment="1">
      <alignment horizontal="left" vertical="center"/>
    </xf>
    <xf numFmtId="0" fontId="7" fillId="0" borderId="0" xfId="4" applyFill="1" applyBorder="1" applyAlignment="1">
      <alignment horizontal="left" vertical="center"/>
    </xf>
    <xf numFmtId="3" fontId="3" fillId="0" borderId="19" xfId="3" applyNumberFormat="1" applyFont="1" applyFill="1" applyBorder="1">
      <alignment horizontal="right" vertical="center"/>
    </xf>
    <xf numFmtId="3" fontId="3" fillId="0" borderId="41" xfId="3" applyNumberFormat="1" applyFont="1" applyFill="1" applyBorder="1">
      <alignment horizontal="right" vertical="center"/>
    </xf>
    <xf numFmtId="0" fontId="6" fillId="0" borderId="59" xfId="3" applyFill="1" applyBorder="1" applyAlignment="1">
      <alignment horizontal="right" vertical="center" wrapText="1"/>
    </xf>
    <xf numFmtId="3" fontId="3" fillId="0" borderId="40" xfId="4" applyNumberFormat="1" applyFont="1" applyFill="1" applyBorder="1" applyAlignment="1">
      <alignment horizontal="right" vertical="center"/>
    </xf>
    <xf numFmtId="3" fontId="3" fillId="0" borderId="19" xfId="4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/>
    </xf>
    <xf numFmtId="3" fontId="3" fillId="0" borderId="19" xfId="0" applyNumberFormat="1" applyFont="1" applyFill="1" applyBorder="1"/>
    <xf numFmtId="0" fontId="24" fillId="0" borderId="0" xfId="10" applyFont="1" applyFill="1" applyBorder="1"/>
    <xf numFmtId="0" fontId="15" fillId="0" borderId="0" xfId="6" applyFont="1" applyFill="1" applyBorder="1"/>
    <xf numFmtId="0" fontId="6" fillId="0" borderId="33" xfId="3" applyFill="1" applyBorder="1" applyAlignment="1">
      <alignment horizontal="right" vertical="center" wrapText="1"/>
    </xf>
    <xf numFmtId="3" fontId="7" fillId="0" borderId="19" xfId="4" applyNumberFormat="1" applyFill="1" applyBorder="1" applyAlignment="1">
      <alignment horizontal="right" vertical="center"/>
    </xf>
    <xf numFmtId="3" fontId="0" fillId="0" borderId="19" xfId="0" applyNumberFormat="1" applyFill="1" applyBorder="1"/>
    <xf numFmtId="0" fontId="18" fillId="0" borderId="0" xfId="9" applyFont="1" applyFill="1" applyBorder="1"/>
    <xf numFmtId="0" fontId="3" fillId="0" borderId="0" xfId="9" applyFont="1" applyFill="1" applyBorder="1"/>
    <xf numFmtId="0" fontId="4" fillId="0" borderId="0" xfId="1" applyFill="1" applyBorder="1"/>
    <xf numFmtId="0" fontId="3" fillId="0" borderId="0" xfId="14" applyFill="1" applyBorder="1"/>
    <xf numFmtId="0" fontId="5" fillId="0" borderId="0" xfId="2" quotePrefix="1" applyFill="1" applyBorder="1">
      <alignment horizontal="left"/>
    </xf>
    <xf numFmtId="0" fontId="5" fillId="0" borderId="0" xfId="2" applyFill="1" applyBorder="1">
      <alignment horizontal="left"/>
    </xf>
    <xf numFmtId="0" fontId="3" fillId="0" borderId="0" xfId="14" applyFill="1" applyAlignment="1">
      <alignment wrapText="1"/>
    </xf>
    <xf numFmtId="0" fontId="6" fillId="0" borderId="9" xfId="15" applyFont="1" applyFill="1" applyBorder="1" applyAlignment="1">
      <alignment horizontal="center" vertical="center"/>
    </xf>
    <xf numFmtId="0" fontId="6" fillId="0" borderId="8" xfId="15" applyFont="1" applyFill="1" applyBorder="1" applyAlignment="1">
      <alignment horizontal="center" vertical="center"/>
    </xf>
    <xf numFmtId="0" fontId="6" fillId="0" borderId="24" xfId="15" quotePrefix="1" applyFont="1" applyFill="1" applyBorder="1" applyAlignment="1">
      <alignment horizontal="center" vertical="center"/>
    </xf>
    <xf numFmtId="0" fontId="6" fillId="0" borderId="8" xfId="15" quotePrefix="1" applyFont="1" applyFill="1" applyBorder="1" applyAlignment="1">
      <alignment horizontal="center" vertical="center"/>
    </xf>
    <xf numFmtId="0" fontId="8" fillId="0" borderId="0" xfId="14" applyFont="1" applyFill="1" applyAlignment="1">
      <alignment wrapText="1"/>
    </xf>
    <xf numFmtId="0" fontId="15" fillId="0" borderId="0" xfId="4" quotePrefix="1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7" applyFill="1" applyAlignment="1">
      <alignment wrapText="1"/>
    </xf>
    <xf numFmtId="0" fontId="10" fillId="0" borderId="0" xfId="9" applyFont="1" applyFill="1" applyAlignment="1">
      <alignment wrapText="1"/>
    </xf>
    <xf numFmtId="0" fontId="15" fillId="0" borderId="0" xfId="7" quotePrefix="1" applyFont="1" applyAlignment="1">
      <alignment wrapText="1"/>
    </xf>
    <xf numFmtId="0" fontId="6" fillId="0" borderId="1" xfId="3" applyAlignment="1">
      <alignment horizontal="left" vertical="center"/>
    </xf>
    <xf numFmtId="0" fontId="6" fillId="0" borderId="6" xfId="3" applyBorder="1" applyAlignment="1">
      <alignment horizontal="center" vertical="center" wrapText="1"/>
    </xf>
    <xf numFmtId="0" fontId="6" fillId="0" borderId="10" xfId="3" applyBorder="1" applyAlignment="1">
      <alignment horizontal="center" vertical="center" wrapText="1"/>
    </xf>
    <xf numFmtId="0" fontId="6" fillId="0" borderId="45" xfId="3" applyBorder="1" applyAlignment="1">
      <alignment horizontal="center" vertical="center" wrapText="1"/>
    </xf>
    <xf numFmtId="0" fontId="6" fillId="0" borderId="46" xfId="3" applyBorder="1" applyAlignment="1">
      <alignment horizontal="center" vertical="center" wrapText="1"/>
    </xf>
    <xf numFmtId="0" fontId="6" fillId="0" borderId="6" xfId="3" applyBorder="1" applyAlignment="1">
      <alignment horizontal="right" vertical="center" wrapText="1"/>
    </xf>
    <xf numFmtId="0" fontId="5" fillId="0" borderId="0" xfId="2" quotePrefix="1" applyAlignment="1">
      <alignment horizontal="left" wrapText="1"/>
    </xf>
    <xf numFmtId="0" fontId="3" fillId="0" borderId="26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49" xfId="0" applyBorder="1" applyAlignment="1">
      <alignment horizontal="center" vertical="center" textRotation="90"/>
    </xf>
    <xf numFmtId="0" fontId="3" fillId="0" borderId="49" xfId="0" applyFont="1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6" fillId="0" borderId="55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6" fillId="0" borderId="15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15" xfId="0" applyFont="1" applyBorder="1" applyAlignment="1">
      <alignment horizontal="right" vertical="top"/>
    </xf>
    <xf numFmtId="0" fontId="6" fillId="0" borderId="37" xfId="0" applyFont="1" applyBorder="1" applyAlignment="1">
      <alignment horizontal="right" vertical="top"/>
    </xf>
    <xf numFmtId="0" fontId="15" fillId="0" borderId="0" xfId="6" applyFont="1" applyFill="1" applyAlignment="1"/>
    <xf numFmtId="0" fontId="10" fillId="0" borderId="0" xfId="7" applyFill="1" applyAlignment="1"/>
  </cellXfs>
  <cellStyles count="18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15" xr:uid="{00000000-0005-0000-0000-000004000000}"/>
    <cellStyle name="5. Tabell-kropp hf" xfId="5" xr:uid="{00000000-0005-0000-0000-000005000000}"/>
    <cellStyle name="8. Tabell-kilde" xfId="6" xr:uid="{00000000-0005-0000-0000-000006000000}"/>
    <cellStyle name="9. Tabell-note" xfId="7" xr:uid="{00000000-0005-0000-0000-000007000000}"/>
    <cellStyle name="Hyperkobling" xfId="8" builtinId="8"/>
    <cellStyle name="Komma" xfId="17" builtinId="3"/>
    <cellStyle name="Normal" xfId="0" builtinId="0"/>
    <cellStyle name="Normal 2" xfId="13" xr:uid="{00000000-0005-0000-0000-00000A000000}"/>
    <cellStyle name="Normal 3" xfId="14" xr:uid="{00000000-0005-0000-0000-00000B000000}"/>
    <cellStyle name="Normal_Kap.2.1 og Kap.2.4" xfId="9" xr:uid="{00000000-0005-0000-0000-00000C000000}"/>
    <cellStyle name="Normal_vedlegg1" xfId="10" xr:uid="{00000000-0005-0000-0000-00000D000000}"/>
    <cellStyle name="Prosent 2" xfId="16" xr:uid="{180B573C-92A4-4305-A414-1E192ED9CF2B}"/>
    <cellStyle name="Tabell" xfId="11" xr:uid="{00000000-0005-0000-0000-00000E000000}"/>
    <cellStyle name="Tabell-tittel" xfId="12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10583</xdr:rowOff>
    </xdr:from>
    <xdr:to>
      <xdr:col>2</xdr:col>
      <xdr:colOff>10583</xdr:colOff>
      <xdr:row>6</xdr:row>
      <xdr:rowOff>338666</xdr:rowOff>
    </xdr:to>
    <xdr:cxnSp macro="">
      <xdr:nvCxnSpPr>
        <xdr:cNvPr id="2" name="Rett linje 1">
          <a:extLst>
            <a:ext uri="{FF2B5EF4-FFF2-40B4-BE49-F238E27FC236}">
              <a16:creationId xmlns:a16="http://schemas.microsoft.com/office/drawing/2014/main" id="{A54D0E5B-785B-4740-A616-483C3DB67519}"/>
            </a:ext>
          </a:extLst>
        </xdr:cNvPr>
        <xdr:cNvCxnSpPr/>
      </xdr:nvCxnSpPr>
      <xdr:spPr>
        <a:xfrm>
          <a:off x="1619250" y="963083"/>
          <a:ext cx="1744133" cy="49000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showGridLines="0" tabSelected="1" zoomScale="130" zoomScaleNormal="130" workbookViewId="0"/>
  </sheetViews>
  <sheetFormatPr defaultColWidth="11.42578125" defaultRowHeight="12.75"/>
  <cols>
    <col min="1" max="1" width="13.5703125" customWidth="1"/>
    <col min="2" max="2" width="118" customWidth="1"/>
    <col min="3" max="3" width="21.42578125" bestFit="1" customWidth="1"/>
  </cols>
  <sheetData>
    <row r="1" spans="1:3" ht="18">
      <c r="A1" s="1" t="s">
        <v>0</v>
      </c>
    </row>
    <row r="3" spans="1:3">
      <c r="A3" s="41" t="s">
        <v>1</v>
      </c>
      <c r="B3" s="44" t="s">
        <v>2</v>
      </c>
      <c r="C3" s="41" t="s">
        <v>3</v>
      </c>
    </row>
    <row r="4" spans="1:3" s="17" customFormat="1">
      <c r="A4" s="51" t="str">
        <f>'A.1.1'!A2</f>
        <v>Tabell A.1.1</v>
      </c>
      <c r="B4" s="52" t="str">
        <f>'A.1.1'!A3&amp;" "&amp;'A.1.1'!A4</f>
        <v>Studenter i universitets- og høgskolesektoren 1970–2020¹ og høyere grads kandidater ved universiteter og vitenskapelige høgskoler m.fl. og statlige høgskoler. 1970–2021.</v>
      </c>
      <c r="C4" s="48" t="str">
        <f>'A.1.1'!$A$1</f>
        <v>Sist oppdatert 26.10.2022</v>
      </c>
    </row>
    <row r="5" spans="1:3">
      <c r="A5" s="51" t="str">
        <f>'A.1.2'!A2</f>
        <v>Tabell A.1.2</v>
      </c>
      <c r="B5" s="52" t="str">
        <f>'A.1.2'!A3</f>
        <v>Høyere grads kandidater 1991, 1996, 2000, 2001, 2003–2021. Kvinneandeler i prosent per fagfelt.</v>
      </c>
      <c r="C5" s="48" t="str">
        <f>'A.1.2'!$A$1</f>
        <v>Sist oppdatert 25.10.2022</v>
      </c>
    </row>
    <row r="6" spans="1:3">
      <c r="A6" s="51" t="str">
        <f>'A.1.3a'!A2</f>
        <v>Tabell A.1.3a</v>
      </c>
      <c r="B6" s="52" t="str">
        <f>'A.1.3a'!A3&amp;" "&amp;'A.1.3a'!A4</f>
        <v>Høyere grads kandidater ved universiteter og vitenskapelige høgskoler m.fl. 1  fordelt på fagfelt. 1970–2020.</v>
      </c>
      <c r="C6" s="48" t="str">
        <f>'A.1.3a'!$A$1</f>
        <v>Sist oppdatert 26.10.2022</v>
      </c>
    </row>
    <row r="7" spans="1:3">
      <c r="A7" s="51" t="str">
        <f>'A.1.3b'!A2</f>
        <v>Tabell A.1.3b</v>
      </c>
      <c r="B7" s="52" t="str">
        <f>'A.1.3b'!A3</f>
        <v>Høyere grads kandidater ved statlige høgskoler1 fordelt på fagfelt. 1995–2021.</v>
      </c>
      <c r="C7" s="48" t="str">
        <f>'A.1.3b'!$A$1</f>
        <v>Sist oppdatert 26.10.2022</v>
      </c>
    </row>
    <row r="8" spans="1:3">
      <c r="A8" s="51" t="str">
        <f>'A.1.4'!A2</f>
        <v>Tabell A.1.4</v>
      </c>
      <c r="B8" s="52" t="str">
        <f>'A.1.4'!A3</f>
        <v>Antall nye doktorgradsstudenter tatt opp ved norske læresteder etter fagområde. 2005–2019.</v>
      </c>
      <c r="C8" s="48" t="str">
        <f>'A.1.4'!A1</f>
        <v>Sist oppdatert 10.08.2021</v>
      </c>
    </row>
    <row r="9" spans="1:3" s="17" customFormat="1">
      <c r="A9" s="51" t="str">
        <f>'A.1.5'!A2</f>
        <v>Tabell A.1.5</v>
      </c>
      <c r="B9" s="52" t="str">
        <f>'A.1.5'!A3</f>
        <v>Norske doktorgrader etter utstedende institusjon. 1980–2021.</v>
      </c>
      <c r="C9" s="48" t="str">
        <f>'A.1.5'!A1</f>
        <v>Sist oppdatert 20.05.2022</v>
      </c>
    </row>
    <row r="10" spans="1:3">
      <c r="A10" s="51" t="str">
        <f>'A.1.6'!A2</f>
        <v>Tabell A.1.6</v>
      </c>
      <c r="B10" s="52" t="str">
        <f>'A.1.6'!A3</f>
        <v>Norske doktorgrader etter gradtittel. 1990–2021.</v>
      </c>
      <c r="C10" s="48" t="str">
        <f>'A.1.6'!$A$1</f>
        <v>Sist oppdatert 20.05.2022</v>
      </c>
    </row>
    <row r="11" spans="1:3">
      <c r="A11" s="51" t="str">
        <f>'A.1.7'!A2</f>
        <v>Tabell A.1.7</v>
      </c>
      <c r="B11" s="52" t="str">
        <f>'A.1.7'!A3</f>
        <v>Norske doktorgrader etter kjønn. 1990–2021.</v>
      </c>
      <c r="C11" s="48" t="str">
        <f>'A.1.7'!$A$1</f>
        <v>Sist oppdatert 20.05.2022</v>
      </c>
    </row>
    <row r="12" spans="1:3" s="17" customFormat="1">
      <c r="A12" s="51" t="str">
        <f>'A.1.8'!A2</f>
        <v>Tabell A.1.8</v>
      </c>
      <c r="B12" s="52" t="str">
        <f>'A.1.8'!A3</f>
        <v>Norske doktorgrader etter fagområde. 1980–2021.</v>
      </c>
      <c r="C12" s="48" t="str">
        <f>'A.1.8'!$A$1</f>
        <v>Sist oppdatert 20.05.2022</v>
      </c>
    </row>
    <row r="13" spans="1:3">
      <c r="A13" s="51" t="str">
        <f>'A.1.9'!A2</f>
        <v>Tabell A.1.9</v>
      </c>
      <c r="B13" s="52" t="str">
        <f>'A.1.9'!A3</f>
        <v>Norske doktorgrader 1990–2021. Kvinneandeler i prosent per fagområde.</v>
      </c>
      <c r="C13" s="48" t="str">
        <f>'A.1.9'!$A$1</f>
        <v>Sist oppdatert 20.05.2022</v>
      </c>
    </row>
    <row r="14" spans="1:3">
      <c r="A14" s="51" t="str">
        <f>'A.1.10a'!A2</f>
        <v>Tabell A.1.10a</v>
      </c>
      <c r="B14" s="52" t="str">
        <f>'A.1.10a'!A3</f>
        <v>Andelen doktorgradsstudenter tatt opp ved norske læresteder i 2005–2014 som hadde fullført doktorgrad etter 6, 8 og 10 år etter fagområde.</v>
      </c>
      <c r="C14" s="48" t="str">
        <f>'A.1.10a'!A1</f>
        <v>Sist oppdatert 01.09.2021</v>
      </c>
    </row>
    <row r="15" spans="1:3">
      <c r="A15" s="51" t="str">
        <f>'A.1.10b'!A2</f>
        <v>Tabell A.1.10b</v>
      </c>
      <c r="B15" s="52" t="str">
        <f>'A.1.10b'!A3</f>
        <v>Kumulativ gjennomføringsgrad i doktorgradsstudiet1 for doktorgradsstudenter som startet i årene 2005‒2016 etter oppstartsår. Status per 2020.</v>
      </c>
      <c r="C15" s="48" t="str">
        <f>'A.1.10b'!A1</f>
        <v>Sist oppdatert 16.09.2021</v>
      </c>
    </row>
    <row r="16" spans="1:3">
      <c r="A16" s="51" t="str">
        <f>'A.1.11'!A2</f>
        <v>Tabell A.1.11</v>
      </c>
      <c r="B16" s="52" t="str">
        <f>'A.1.11'!A3</f>
        <v>Bosetting- og arbeidsmarkedsituasjon i 4.kvartal 2020 for doktorgradsstudenter med oppstartsår 2005–2016.</v>
      </c>
      <c r="C16" s="48" t="str">
        <f>'A.1.11'!A1</f>
        <v>Sist oppdatert 01.09.2021</v>
      </c>
    </row>
    <row r="17" spans="1:3">
      <c r="A17" s="51" t="str">
        <f>'A.1.12'!A2</f>
        <v>Tabell A.1.12</v>
      </c>
      <c r="B17" s="52" t="str">
        <f>'A.1.12'!A3</f>
        <v>Karriereutvikling i akademia for doktorgradsstudenter tatt opp i 2005–2019 antall år etter disputas. Status per 2019.</v>
      </c>
      <c r="C17" s="48" t="str">
        <f>'A.1.12'!A1</f>
        <v>Sist oppdatert 10.08.2021</v>
      </c>
    </row>
    <row r="18" spans="1:3">
      <c r="A18" s="51" t="str">
        <f>'A.1.13a'!A2</f>
        <v>Tabell A.1.13a</v>
      </c>
      <c r="B18" s="52" t="str">
        <f>'A.1.13a'!A3</f>
        <v>Bosetting- og arbeidsmarkedsituasjon i 4.kvartal 2020 for doktorgradsstudenter tatt opp i perioden 2005–2019, etter næring og år for fullført doktorgrad.</v>
      </c>
      <c r="C18" s="48" t="str">
        <f>'A.1.13a'!A1</f>
        <v>Sist oppdatert 02.09.2021</v>
      </c>
    </row>
    <row r="19" spans="1:3">
      <c r="A19" s="51" t="str">
        <f>'A.1.13b'!A2</f>
        <v>Tabell A.1.13b</v>
      </c>
      <c r="B19" s="52" t="str">
        <f>'A.1.13b'!A3</f>
        <v>Bosetting- og arbeidsmarkedsituasjon i 4.kvartal 2020 for doktorgradsstudenter tatt opp i perioden 2005–2019, etter yrke og år for fullført doktorgrad.</v>
      </c>
      <c r="C19" s="48" t="str">
        <f>'A.1.13b'!A1</f>
        <v>Sist oppdatert 02.09.2021</v>
      </c>
    </row>
    <row r="20" spans="1:3">
      <c r="A20" s="51" t="str">
        <f>'A.1.14a'!A2</f>
        <v>Tabell A.1.14a</v>
      </c>
      <c r="B20" s="52" t="str">
        <f>'A.1.14a'!A3</f>
        <v>Arbeidsmarkedssituasjon for for doktorgradsstudenter tatt opp i perioden 2005–2019 som er sysselsatt i Norge i 4. kvartal 2020 etter fagområde, næring og år for fullført doktorgrad.</v>
      </c>
      <c r="C20" s="48" t="str">
        <f>'A.1.14a'!A1</f>
        <v>Sist oppdatert 02.09.2021</v>
      </c>
    </row>
    <row r="21" spans="1:3">
      <c r="A21" s="51" t="str">
        <f>'A.1.14b'!A2</f>
        <v>Tabell A.1.14b</v>
      </c>
      <c r="B21" s="52" t="str">
        <f>'A.1.14b'!A3</f>
        <v>Arbeidsmarkedssituasjon for for doktorgradsstudenter tatt opp i perioden 2005–2019 som er sysselsatt i Norge i 4. kvartal 2020 etter fagområde, yrke og år for fullført doktorgrad.</v>
      </c>
      <c r="C21" s="48" t="str">
        <f>'A.1.14b'!A1</f>
        <v>Sist oppdatert 02.09.2021</v>
      </c>
    </row>
  </sheetData>
  <hyperlinks>
    <hyperlink ref="A4" location="A.1.1!Utskriftsområde" display="A.1.1" xr:uid="{00000000-0004-0000-0000-000000000000}"/>
    <hyperlink ref="A5" location="A.1.2!Utskriftsområde" display="A.1.2" xr:uid="{00000000-0004-0000-0000-000001000000}"/>
    <hyperlink ref="A6" location="A.1.3a!Utskriftsområde" display="A.1.3a" xr:uid="{00000000-0004-0000-0000-000002000000}"/>
    <hyperlink ref="A7" location="A.1.3b!Utskriftsområde" display="A.1.3b" xr:uid="{00000000-0004-0000-0000-000003000000}"/>
    <hyperlink ref="A9" location="A.1.4!Utskriftsområde" display="A.1.4" xr:uid="{00000000-0004-0000-0000-000004000000}"/>
    <hyperlink ref="A10" location="A.1.5!Utskriftsområde" display="A.1.5" xr:uid="{00000000-0004-0000-0000-000005000000}"/>
    <hyperlink ref="A11" location="A.1.6!Utskriftsområde" display="A.1.6" xr:uid="{00000000-0004-0000-0000-000006000000}"/>
    <hyperlink ref="A12" location="A.1.7!Utskriftsområde" display="A.1.7" xr:uid="{00000000-0004-0000-0000-000007000000}"/>
    <hyperlink ref="A13" location="A.1.8!Utskriftsområde" display="A.1.8" xr:uid="{00000000-0004-0000-0000-000008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0"/>
  <sheetViews>
    <sheetView showGridLines="0" workbookViewId="0">
      <selection activeCell="A4" sqref="A4"/>
    </sheetView>
  </sheetViews>
  <sheetFormatPr defaultColWidth="11.42578125" defaultRowHeight="12.75"/>
  <cols>
    <col min="1" max="1" width="19" customWidth="1"/>
    <col min="2" max="4" width="7.7109375" customWidth="1"/>
    <col min="5" max="5" width="11.7109375" customWidth="1"/>
  </cols>
  <sheetData>
    <row r="1" spans="1:5">
      <c r="A1" s="25" t="s">
        <v>146</v>
      </c>
    </row>
    <row r="2" spans="1:5" ht="18">
      <c r="A2" s="1" t="s">
        <v>170</v>
      </c>
    </row>
    <row r="3" spans="1:5" ht="15.75">
      <c r="A3" s="24" t="s">
        <v>171</v>
      </c>
    </row>
    <row r="5" spans="1:5" ht="14.25">
      <c r="A5" s="392" t="s">
        <v>15</v>
      </c>
      <c r="B5" s="393" t="s">
        <v>172</v>
      </c>
      <c r="C5" s="394"/>
      <c r="D5" s="395" t="s">
        <v>16</v>
      </c>
      <c r="E5" s="397" t="s">
        <v>173</v>
      </c>
    </row>
    <row r="6" spans="1:5" ht="17.45" customHeight="1">
      <c r="A6" s="392"/>
      <c r="B6" s="78" t="s">
        <v>174</v>
      </c>
      <c r="C6" s="78" t="s">
        <v>175</v>
      </c>
      <c r="D6" s="396"/>
      <c r="E6" s="397"/>
    </row>
    <row r="7" spans="1:5">
      <c r="A7" s="79">
        <v>1990</v>
      </c>
      <c r="B7" s="73">
        <v>65</v>
      </c>
      <c r="C7" s="73">
        <v>328</v>
      </c>
      <c r="D7" s="73">
        <v>393</v>
      </c>
      <c r="E7" s="80">
        <v>17</v>
      </c>
    </row>
    <row r="8" spans="1:5">
      <c r="A8" s="79">
        <v>1991</v>
      </c>
      <c r="B8" s="73">
        <v>103</v>
      </c>
      <c r="C8" s="73">
        <v>312</v>
      </c>
      <c r="D8" s="73">
        <v>415</v>
      </c>
      <c r="E8" s="80">
        <v>25</v>
      </c>
    </row>
    <row r="9" spans="1:5">
      <c r="A9" s="79">
        <v>1992</v>
      </c>
      <c r="B9" s="73">
        <v>94</v>
      </c>
      <c r="C9" s="73">
        <v>345</v>
      </c>
      <c r="D9" s="73">
        <v>439</v>
      </c>
      <c r="E9" s="80">
        <v>21</v>
      </c>
    </row>
    <row r="10" spans="1:5">
      <c r="A10" s="79">
        <v>1993</v>
      </c>
      <c r="B10" s="73">
        <v>125</v>
      </c>
      <c r="C10" s="73">
        <v>366</v>
      </c>
      <c r="D10" s="73">
        <v>491</v>
      </c>
      <c r="E10" s="80">
        <v>25</v>
      </c>
    </row>
    <row r="11" spans="1:5">
      <c r="A11" s="79">
        <v>1994</v>
      </c>
      <c r="B11" s="73">
        <v>154</v>
      </c>
      <c r="C11" s="73">
        <v>397</v>
      </c>
      <c r="D11" s="73">
        <v>551</v>
      </c>
      <c r="E11" s="80">
        <v>28</v>
      </c>
    </row>
    <row r="12" spans="1:5">
      <c r="A12" s="79">
        <v>1995</v>
      </c>
      <c r="B12" s="73">
        <v>188</v>
      </c>
      <c r="C12" s="73">
        <v>414</v>
      </c>
      <c r="D12" s="73">
        <v>602</v>
      </c>
      <c r="E12" s="80">
        <v>31</v>
      </c>
    </row>
    <row r="13" spans="1:5">
      <c r="A13" s="79">
        <v>1996</v>
      </c>
      <c r="B13" s="73">
        <v>205</v>
      </c>
      <c r="C13" s="73">
        <v>397</v>
      </c>
      <c r="D13" s="73">
        <v>602</v>
      </c>
      <c r="E13" s="80">
        <v>34</v>
      </c>
    </row>
    <row r="14" spans="1:5">
      <c r="A14" s="79">
        <v>1997</v>
      </c>
      <c r="B14" s="73">
        <v>199</v>
      </c>
      <c r="C14" s="73">
        <v>426</v>
      </c>
      <c r="D14" s="73">
        <v>625</v>
      </c>
      <c r="E14" s="80">
        <v>32</v>
      </c>
    </row>
    <row r="15" spans="1:5">
      <c r="A15" s="79">
        <v>1998</v>
      </c>
      <c r="B15" s="73">
        <v>216</v>
      </c>
      <c r="C15" s="73">
        <v>469</v>
      </c>
      <c r="D15" s="73">
        <v>685</v>
      </c>
      <c r="E15" s="80">
        <v>32</v>
      </c>
    </row>
    <row r="16" spans="1:5">
      <c r="A16" s="79">
        <v>1999</v>
      </c>
      <c r="B16" s="73">
        <v>264</v>
      </c>
      <c r="C16" s="73">
        <v>431</v>
      </c>
      <c r="D16" s="73">
        <v>695</v>
      </c>
      <c r="E16" s="80">
        <v>38</v>
      </c>
    </row>
    <row r="17" spans="1:5">
      <c r="A17" s="79">
        <v>2000</v>
      </c>
      <c r="B17" s="73">
        <v>226</v>
      </c>
      <c r="C17" s="73">
        <v>421</v>
      </c>
      <c r="D17" s="73">
        <v>647</v>
      </c>
      <c r="E17" s="80">
        <v>35</v>
      </c>
    </row>
    <row r="18" spans="1:5">
      <c r="A18" s="79">
        <v>2001</v>
      </c>
      <c r="B18" s="73">
        <v>225</v>
      </c>
      <c r="C18" s="73">
        <v>452</v>
      </c>
      <c r="D18" s="73">
        <v>677</v>
      </c>
      <c r="E18" s="80">
        <v>33</v>
      </c>
    </row>
    <row r="19" spans="1:5">
      <c r="A19" s="79">
        <v>2002</v>
      </c>
      <c r="B19" s="73">
        <v>295</v>
      </c>
      <c r="C19" s="73">
        <v>444</v>
      </c>
      <c r="D19" s="73">
        <v>739</v>
      </c>
      <c r="E19" s="80">
        <v>40</v>
      </c>
    </row>
    <row r="20" spans="1:5">
      <c r="A20" s="79">
        <v>2003</v>
      </c>
      <c r="B20" s="73">
        <v>280</v>
      </c>
      <c r="C20" s="73">
        <v>443</v>
      </c>
      <c r="D20" s="73">
        <v>723</v>
      </c>
      <c r="E20" s="80">
        <v>39</v>
      </c>
    </row>
    <row r="21" spans="1:5">
      <c r="A21" s="79">
        <v>2004</v>
      </c>
      <c r="B21" s="73">
        <v>307</v>
      </c>
      <c r="C21" s="73">
        <v>475</v>
      </c>
      <c r="D21" s="73">
        <v>782</v>
      </c>
      <c r="E21" s="80">
        <v>39</v>
      </c>
    </row>
    <row r="22" spans="1:5">
      <c r="A22" s="79">
        <v>2005</v>
      </c>
      <c r="B22" s="73">
        <v>343</v>
      </c>
      <c r="C22" s="73">
        <v>512</v>
      </c>
      <c r="D22" s="73">
        <v>855</v>
      </c>
      <c r="E22" s="80">
        <v>40</v>
      </c>
    </row>
    <row r="23" spans="1:5">
      <c r="A23" s="79">
        <v>2006</v>
      </c>
      <c r="B23" s="73">
        <v>347</v>
      </c>
      <c r="C23" s="73">
        <v>558</v>
      </c>
      <c r="D23" s="73">
        <v>905</v>
      </c>
      <c r="E23" s="80">
        <v>38</v>
      </c>
    </row>
    <row r="24" spans="1:5">
      <c r="A24" s="79">
        <v>2007</v>
      </c>
      <c r="B24" s="73">
        <v>459</v>
      </c>
      <c r="C24" s="73">
        <v>571</v>
      </c>
      <c r="D24" s="73">
        <v>1030</v>
      </c>
      <c r="E24" s="80">
        <v>45</v>
      </c>
    </row>
    <row r="25" spans="1:5">
      <c r="A25" s="79">
        <v>2008</v>
      </c>
      <c r="B25" s="73">
        <v>560</v>
      </c>
      <c r="C25" s="73">
        <v>685</v>
      </c>
      <c r="D25" s="73">
        <v>1245</v>
      </c>
      <c r="E25" s="80">
        <v>45</v>
      </c>
    </row>
    <row r="26" spans="1:5">
      <c r="A26" s="79">
        <v>2009</v>
      </c>
      <c r="B26" s="73">
        <v>518</v>
      </c>
      <c r="C26" s="73">
        <v>630</v>
      </c>
      <c r="D26" s="73">
        <v>1148</v>
      </c>
      <c r="E26" s="80">
        <v>45</v>
      </c>
    </row>
    <row r="27" spans="1:5">
      <c r="A27" s="79">
        <v>2010</v>
      </c>
      <c r="B27" s="73">
        <v>545</v>
      </c>
      <c r="C27" s="73">
        <v>639</v>
      </c>
      <c r="D27" s="73">
        <v>1184</v>
      </c>
      <c r="E27" s="80">
        <v>46</v>
      </c>
    </row>
    <row r="28" spans="1:5">
      <c r="A28" s="79">
        <v>2011</v>
      </c>
      <c r="B28" s="73">
        <v>610</v>
      </c>
      <c r="C28" s="73">
        <v>719</v>
      </c>
      <c r="D28" s="73">
        <v>1329</v>
      </c>
      <c r="E28" s="80">
        <v>46</v>
      </c>
    </row>
    <row r="29" spans="1:5">
      <c r="A29" s="79">
        <v>2012</v>
      </c>
      <c r="B29" s="73">
        <v>722</v>
      </c>
      <c r="C29" s="73">
        <v>739</v>
      </c>
      <c r="D29" s="73">
        <v>1461</v>
      </c>
      <c r="E29" s="80">
        <v>49.418206707734427</v>
      </c>
    </row>
    <row r="30" spans="1:5">
      <c r="A30" s="79">
        <v>2013</v>
      </c>
      <c r="B30" s="73">
        <v>720</v>
      </c>
      <c r="C30" s="73">
        <v>804</v>
      </c>
      <c r="D30" s="73">
        <v>1524</v>
      </c>
      <c r="E30" s="80">
        <v>47.244094488188978</v>
      </c>
    </row>
    <row r="31" spans="1:5">
      <c r="A31" s="79">
        <v>2014</v>
      </c>
      <c r="B31" s="73">
        <v>730</v>
      </c>
      <c r="C31" s="73">
        <v>718</v>
      </c>
      <c r="D31" s="73">
        <v>1448</v>
      </c>
      <c r="E31" s="80">
        <v>50.414364640883981</v>
      </c>
    </row>
    <row r="32" spans="1:5">
      <c r="A32" s="79">
        <v>2015</v>
      </c>
      <c r="B32" s="73">
        <v>756</v>
      </c>
      <c r="C32" s="73">
        <v>680</v>
      </c>
      <c r="D32" s="73">
        <v>1436</v>
      </c>
      <c r="E32" s="80">
        <v>52.646239554317553</v>
      </c>
    </row>
    <row r="33" spans="1:5">
      <c r="A33" s="79">
        <v>2016</v>
      </c>
      <c r="B33" s="73">
        <v>673</v>
      </c>
      <c r="C33" s="73">
        <v>737</v>
      </c>
      <c r="D33" s="81">
        <v>1410</v>
      </c>
      <c r="E33" s="80">
        <v>47.730496453900713</v>
      </c>
    </row>
    <row r="34" spans="1:5">
      <c r="A34" s="79">
        <v>2017</v>
      </c>
      <c r="B34" s="73">
        <v>750</v>
      </c>
      <c r="C34" s="73">
        <v>743</v>
      </c>
      <c r="D34" s="81">
        <v>1493</v>
      </c>
      <c r="E34" s="80">
        <v>50.234427327528465</v>
      </c>
    </row>
    <row r="35" spans="1:5">
      <c r="A35" s="79">
        <v>2018</v>
      </c>
      <c r="B35" s="73">
        <v>782</v>
      </c>
      <c r="C35" s="73">
        <v>782</v>
      </c>
      <c r="D35" s="81">
        <v>1564</v>
      </c>
      <c r="E35" s="80">
        <v>50</v>
      </c>
    </row>
    <row r="36" spans="1:5">
      <c r="A36" s="79">
        <v>2019</v>
      </c>
      <c r="B36" s="73">
        <v>790</v>
      </c>
      <c r="C36" s="73">
        <v>793</v>
      </c>
      <c r="D36" s="81">
        <v>1583</v>
      </c>
      <c r="E36" s="82">
        <v>49.905243209096653</v>
      </c>
    </row>
    <row r="37" spans="1:5">
      <c r="A37" s="79">
        <v>2020</v>
      </c>
      <c r="B37" s="73">
        <v>826</v>
      </c>
      <c r="C37" s="73">
        <v>808</v>
      </c>
      <c r="D37" s="81">
        <v>1634</v>
      </c>
      <c r="E37" s="82">
        <v>50.550795593635257</v>
      </c>
    </row>
    <row r="38" spans="1:5">
      <c r="A38" s="79">
        <v>2021</v>
      </c>
      <c r="B38" s="73">
        <v>820</v>
      </c>
      <c r="C38" s="73">
        <v>781</v>
      </c>
      <c r="D38" s="81">
        <v>1601</v>
      </c>
      <c r="E38" s="82">
        <v>51.217988757026859</v>
      </c>
    </row>
    <row r="39" spans="1:5">
      <c r="A39" s="50"/>
      <c r="B39" s="70"/>
      <c r="C39" s="70"/>
      <c r="D39" s="53"/>
      <c r="E39" s="82"/>
    </row>
    <row r="40" spans="1:5">
      <c r="A40" s="8" t="s">
        <v>151</v>
      </c>
      <c r="B40" s="7"/>
      <c r="C40" s="7"/>
      <c r="D40" s="7"/>
      <c r="E40" s="7"/>
    </row>
  </sheetData>
  <mergeCells count="4">
    <mergeCell ref="A5:A6"/>
    <mergeCell ref="B5:C5"/>
    <mergeCell ref="D5:D6"/>
    <mergeCell ref="E5:E6"/>
  </mergeCells>
  <phoneticPr fontId="0" type="noConversion"/>
  <pageMargins left="0.47244094488188981" right="0.27559055118110237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EA67-2370-457B-939D-33AEFF782B79}">
  <sheetPr>
    <pageSetUpPr fitToPage="1"/>
  </sheetPr>
  <dimension ref="A1:AQ24"/>
  <sheetViews>
    <sheetView showGridLines="0" workbookViewId="0">
      <selection activeCell="A4" sqref="A4"/>
    </sheetView>
  </sheetViews>
  <sheetFormatPr defaultColWidth="11.42578125" defaultRowHeight="12.75"/>
  <cols>
    <col min="1" max="1" width="31" style="46" customWidth="1"/>
    <col min="2" max="2" width="5.7109375" style="46" customWidth="1"/>
    <col min="3" max="6" width="5.7109375" style="46" hidden="1" customWidth="1"/>
    <col min="7" max="7" width="5.7109375" style="46" customWidth="1"/>
    <col min="8" max="11" width="5.7109375" style="46" hidden="1" customWidth="1"/>
    <col min="12" max="12" width="5.7109375" style="46" customWidth="1"/>
    <col min="13" max="16" width="5.7109375" style="46" hidden="1" customWidth="1"/>
    <col min="17" max="17" width="6.140625" style="46" customWidth="1"/>
    <col min="18" max="21" width="6.140625" style="46" hidden="1" customWidth="1"/>
    <col min="22" max="22" width="6.140625" style="46" customWidth="1"/>
    <col min="23" max="33" width="5.7109375" style="46" customWidth="1"/>
    <col min="34" max="35" width="5.85546875" style="46" customWidth="1"/>
    <col min="36" max="37" width="6.7109375" style="46" customWidth="1"/>
    <col min="38" max="39" width="6.42578125" style="46" customWidth="1"/>
    <col min="40" max="43" width="7.140625" style="46" customWidth="1"/>
    <col min="44" max="16384" width="11.42578125" style="46"/>
  </cols>
  <sheetData>
    <row r="1" spans="1:43">
      <c r="A1" s="25" t="s">
        <v>146</v>
      </c>
    </row>
    <row r="2" spans="1:43" ht="18">
      <c r="A2" s="1" t="s">
        <v>176</v>
      </c>
    </row>
    <row r="3" spans="1:43" ht="15.75">
      <c r="A3" s="24" t="s">
        <v>177</v>
      </c>
    </row>
    <row r="5" spans="1:43" ht="14.25">
      <c r="A5" s="32" t="s">
        <v>59</v>
      </c>
      <c r="B5" s="2">
        <v>1980</v>
      </c>
      <c r="C5" s="2">
        <v>1981</v>
      </c>
      <c r="D5" s="2">
        <v>1982</v>
      </c>
      <c r="E5" s="2">
        <v>1983</v>
      </c>
      <c r="F5" s="2">
        <v>1984</v>
      </c>
      <c r="G5" s="2">
        <v>1985</v>
      </c>
      <c r="H5" s="2">
        <v>1986</v>
      </c>
      <c r="I5" s="2">
        <v>1987</v>
      </c>
      <c r="J5" s="2">
        <v>1988</v>
      </c>
      <c r="K5" s="2">
        <v>1989</v>
      </c>
      <c r="L5" s="2">
        <v>1990</v>
      </c>
      <c r="M5" s="2">
        <v>1991</v>
      </c>
      <c r="N5" s="2">
        <v>1992</v>
      </c>
      <c r="O5" s="2">
        <v>1993</v>
      </c>
      <c r="P5" s="22">
        <v>1994</v>
      </c>
      <c r="Q5" s="2">
        <v>1995</v>
      </c>
      <c r="R5" s="22">
        <v>1996</v>
      </c>
      <c r="S5" s="2">
        <v>1997</v>
      </c>
      <c r="T5" s="22">
        <v>1998</v>
      </c>
      <c r="U5" s="2">
        <v>1999</v>
      </c>
      <c r="V5" s="22">
        <v>2000</v>
      </c>
      <c r="W5" s="22">
        <v>2001</v>
      </c>
      <c r="X5" s="22">
        <v>2002</v>
      </c>
      <c r="Y5" s="22">
        <v>2003</v>
      </c>
      <c r="Z5" s="22">
        <v>2004</v>
      </c>
      <c r="AA5" s="22">
        <v>2005</v>
      </c>
      <c r="AB5" s="22">
        <v>2006</v>
      </c>
      <c r="AC5" s="22">
        <v>2007</v>
      </c>
      <c r="AD5" s="22">
        <v>2008</v>
      </c>
      <c r="AE5" s="22">
        <v>2009</v>
      </c>
      <c r="AF5" s="22">
        <v>2010</v>
      </c>
      <c r="AG5" s="22">
        <v>2011</v>
      </c>
      <c r="AH5" s="22">
        <v>2012</v>
      </c>
      <c r="AI5" s="22">
        <v>2013</v>
      </c>
      <c r="AJ5" s="22">
        <v>2014</v>
      </c>
      <c r="AK5" s="22">
        <v>2015</v>
      </c>
      <c r="AL5" s="22">
        <v>2016</v>
      </c>
      <c r="AM5" s="22">
        <v>2017</v>
      </c>
      <c r="AN5" s="22">
        <v>2018</v>
      </c>
      <c r="AO5" s="22">
        <v>2019</v>
      </c>
      <c r="AP5" s="22">
        <v>2020</v>
      </c>
      <c r="AQ5" s="22">
        <v>2021</v>
      </c>
    </row>
    <row r="6" spans="1:43">
      <c r="A6" s="57" t="s">
        <v>115</v>
      </c>
      <c r="B6" s="57">
        <v>18</v>
      </c>
      <c r="C6" s="57">
        <v>12</v>
      </c>
      <c r="D6" s="57">
        <v>18</v>
      </c>
      <c r="E6" s="57">
        <v>8</v>
      </c>
      <c r="F6" s="57">
        <v>18</v>
      </c>
      <c r="G6" s="57">
        <v>17</v>
      </c>
      <c r="H6" s="57">
        <v>16</v>
      </c>
      <c r="I6" s="57">
        <v>22</v>
      </c>
      <c r="J6" s="57">
        <v>30</v>
      </c>
      <c r="K6" s="57">
        <v>24</v>
      </c>
      <c r="L6" s="57">
        <v>21</v>
      </c>
      <c r="M6" s="57">
        <v>33</v>
      </c>
      <c r="N6" s="57">
        <v>25</v>
      </c>
      <c r="O6" s="57">
        <v>38</v>
      </c>
      <c r="P6" s="83">
        <v>40</v>
      </c>
      <c r="Q6" s="74">
        <v>46</v>
      </c>
      <c r="R6" s="83">
        <v>52</v>
      </c>
      <c r="S6" s="74">
        <v>58</v>
      </c>
      <c r="T6" s="83">
        <v>78</v>
      </c>
      <c r="U6" s="74">
        <v>58</v>
      </c>
      <c r="V6" s="75">
        <v>67</v>
      </c>
      <c r="W6" s="75">
        <v>78</v>
      </c>
      <c r="X6" s="75">
        <v>86</v>
      </c>
      <c r="Y6" s="75">
        <v>73</v>
      </c>
      <c r="Z6" s="75">
        <v>89</v>
      </c>
      <c r="AA6" s="75">
        <v>82</v>
      </c>
      <c r="AB6" s="75">
        <v>111</v>
      </c>
      <c r="AC6" s="75">
        <v>118</v>
      </c>
      <c r="AD6" s="75">
        <v>131</v>
      </c>
      <c r="AE6" s="75">
        <v>108</v>
      </c>
      <c r="AF6" s="75">
        <v>98</v>
      </c>
      <c r="AG6" s="75">
        <v>103</v>
      </c>
      <c r="AH6" s="75">
        <v>129</v>
      </c>
      <c r="AI6" s="75">
        <v>142</v>
      </c>
      <c r="AJ6" s="75">
        <v>151</v>
      </c>
      <c r="AK6" s="75">
        <v>133</v>
      </c>
      <c r="AL6" s="75">
        <v>144</v>
      </c>
      <c r="AM6" s="75">
        <v>131</v>
      </c>
      <c r="AN6" s="75">
        <v>126</v>
      </c>
      <c r="AO6" s="75">
        <v>131</v>
      </c>
      <c r="AP6" s="75">
        <v>122</v>
      </c>
      <c r="AQ6" s="75">
        <v>122</v>
      </c>
    </row>
    <row r="7" spans="1:43">
      <c r="A7" s="57" t="s">
        <v>61</v>
      </c>
      <c r="B7" s="57">
        <v>9</v>
      </c>
      <c r="C7" s="57">
        <v>6</v>
      </c>
      <c r="D7" s="57">
        <v>8</v>
      </c>
      <c r="E7" s="57">
        <v>19</v>
      </c>
      <c r="F7" s="57">
        <v>13</v>
      </c>
      <c r="G7" s="57">
        <v>8</v>
      </c>
      <c r="H7" s="57">
        <v>27</v>
      </c>
      <c r="I7" s="57">
        <v>23</v>
      </c>
      <c r="J7" s="57">
        <v>27</v>
      </c>
      <c r="K7" s="57">
        <v>25</v>
      </c>
      <c r="L7" s="57">
        <v>44</v>
      </c>
      <c r="M7" s="57">
        <v>44</v>
      </c>
      <c r="N7" s="57">
        <v>59</v>
      </c>
      <c r="O7" s="57">
        <v>61</v>
      </c>
      <c r="P7" s="83">
        <v>87</v>
      </c>
      <c r="Q7" s="74">
        <v>98</v>
      </c>
      <c r="R7" s="83">
        <v>109</v>
      </c>
      <c r="S7" s="74">
        <v>106</v>
      </c>
      <c r="T7" s="83">
        <v>126</v>
      </c>
      <c r="U7" s="74">
        <v>120</v>
      </c>
      <c r="V7" s="75">
        <v>117</v>
      </c>
      <c r="W7" s="75">
        <v>111</v>
      </c>
      <c r="X7" s="75">
        <v>132</v>
      </c>
      <c r="Y7" s="75">
        <v>160</v>
      </c>
      <c r="Z7" s="75">
        <v>143</v>
      </c>
      <c r="AA7" s="75">
        <v>147</v>
      </c>
      <c r="AB7" s="75">
        <v>184</v>
      </c>
      <c r="AC7" s="75">
        <v>225</v>
      </c>
      <c r="AD7" s="75">
        <v>277</v>
      </c>
      <c r="AE7" s="75">
        <v>251</v>
      </c>
      <c r="AF7" s="75">
        <v>247</v>
      </c>
      <c r="AG7" s="75">
        <v>260</v>
      </c>
      <c r="AH7" s="75">
        <v>287</v>
      </c>
      <c r="AI7" s="75">
        <v>279</v>
      </c>
      <c r="AJ7" s="75">
        <v>291</v>
      </c>
      <c r="AK7" s="75">
        <v>336</v>
      </c>
      <c r="AL7" s="75">
        <v>318</v>
      </c>
      <c r="AM7" s="75">
        <v>301</v>
      </c>
      <c r="AN7" s="75">
        <v>356</v>
      </c>
      <c r="AO7" s="75">
        <v>350</v>
      </c>
      <c r="AP7" s="75">
        <v>351</v>
      </c>
      <c r="AQ7" s="75">
        <v>356</v>
      </c>
    </row>
    <row r="8" spans="1:43">
      <c r="A8" s="57" t="s">
        <v>116</v>
      </c>
      <c r="B8" s="57">
        <v>27</v>
      </c>
      <c r="C8" s="57">
        <v>31</v>
      </c>
      <c r="D8" s="57">
        <v>57</v>
      </c>
      <c r="E8" s="57">
        <v>45</v>
      </c>
      <c r="F8" s="57">
        <v>52</v>
      </c>
      <c r="G8" s="57">
        <v>54</v>
      </c>
      <c r="H8" s="57">
        <v>50</v>
      </c>
      <c r="I8" s="57">
        <v>66</v>
      </c>
      <c r="J8" s="57">
        <v>67</v>
      </c>
      <c r="K8" s="57">
        <v>69</v>
      </c>
      <c r="L8" s="57">
        <v>109</v>
      </c>
      <c r="M8" s="57">
        <v>118</v>
      </c>
      <c r="N8" s="57">
        <v>141</v>
      </c>
      <c r="O8" s="57">
        <v>136</v>
      </c>
      <c r="P8" s="83">
        <v>156</v>
      </c>
      <c r="Q8" s="74">
        <v>149</v>
      </c>
      <c r="R8" s="83">
        <v>173</v>
      </c>
      <c r="S8" s="74">
        <v>186</v>
      </c>
      <c r="T8" s="83">
        <v>202</v>
      </c>
      <c r="U8" s="74">
        <v>180</v>
      </c>
      <c r="V8" s="75">
        <v>178</v>
      </c>
      <c r="W8" s="75">
        <v>184</v>
      </c>
      <c r="X8" s="75">
        <v>183</v>
      </c>
      <c r="Y8" s="75">
        <v>191</v>
      </c>
      <c r="Z8" s="75">
        <v>187</v>
      </c>
      <c r="AA8" s="75">
        <v>225</v>
      </c>
      <c r="AB8" s="75">
        <v>212</v>
      </c>
      <c r="AC8" s="75">
        <v>269</v>
      </c>
      <c r="AD8" s="75">
        <v>293</v>
      </c>
      <c r="AE8" s="75">
        <v>277</v>
      </c>
      <c r="AF8" s="75">
        <v>282</v>
      </c>
      <c r="AG8" s="75">
        <v>340</v>
      </c>
      <c r="AH8" s="75">
        <v>330</v>
      </c>
      <c r="AI8" s="75">
        <v>360</v>
      </c>
      <c r="AJ8" s="75">
        <v>348</v>
      </c>
      <c r="AK8" s="75">
        <v>318</v>
      </c>
      <c r="AL8" s="75">
        <v>297</v>
      </c>
      <c r="AM8" s="75">
        <v>340</v>
      </c>
      <c r="AN8" s="75">
        <v>297</v>
      </c>
      <c r="AO8" s="75">
        <v>309</v>
      </c>
      <c r="AP8" s="75">
        <v>303</v>
      </c>
      <c r="AQ8" s="75">
        <v>319</v>
      </c>
    </row>
    <row r="9" spans="1:43">
      <c r="A9" s="57" t="s">
        <v>117</v>
      </c>
      <c r="B9" s="57">
        <v>58</v>
      </c>
      <c r="C9" s="57">
        <v>51</v>
      </c>
      <c r="D9" s="57">
        <v>47</v>
      </c>
      <c r="E9" s="57">
        <v>49</v>
      </c>
      <c r="F9" s="57">
        <v>42</v>
      </c>
      <c r="G9" s="57">
        <v>54</v>
      </c>
      <c r="H9" s="57">
        <v>46</v>
      </c>
      <c r="I9" s="57">
        <v>52</v>
      </c>
      <c r="J9" s="57">
        <v>45</v>
      </c>
      <c r="K9" s="57">
        <v>85</v>
      </c>
      <c r="L9" s="57">
        <v>96</v>
      </c>
      <c r="M9" s="57">
        <v>75</v>
      </c>
      <c r="N9" s="57">
        <v>92</v>
      </c>
      <c r="O9" s="57">
        <v>125</v>
      </c>
      <c r="P9" s="83">
        <v>120</v>
      </c>
      <c r="Q9" s="74">
        <v>123</v>
      </c>
      <c r="R9" s="83">
        <v>119</v>
      </c>
      <c r="S9" s="74">
        <v>128</v>
      </c>
      <c r="T9" s="83">
        <v>130</v>
      </c>
      <c r="U9" s="74">
        <v>121</v>
      </c>
      <c r="V9" s="75">
        <v>124</v>
      </c>
      <c r="W9" s="75">
        <v>113</v>
      </c>
      <c r="X9" s="75">
        <v>135</v>
      </c>
      <c r="Y9" s="75">
        <v>102</v>
      </c>
      <c r="Z9" s="75">
        <v>123</v>
      </c>
      <c r="AA9" s="75">
        <v>124</v>
      </c>
      <c r="AB9" s="75">
        <v>122</v>
      </c>
      <c r="AC9" s="75">
        <v>123</v>
      </c>
      <c r="AD9" s="75">
        <v>141</v>
      </c>
      <c r="AE9" s="75">
        <v>128</v>
      </c>
      <c r="AF9" s="75">
        <v>127</v>
      </c>
      <c r="AG9" s="75">
        <v>175</v>
      </c>
      <c r="AH9" s="75">
        <v>182</v>
      </c>
      <c r="AI9" s="75">
        <v>193</v>
      </c>
      <c r="AJ9" s="75">
        <v>159</v>
      </c>
      <c r="AK9" s="75">
        <v>170</v>
      </c>
      <c r="AL9" s="75">
        <v>179</v>
      </c>
      <c r="AM9" s="75">
        <v>201</v>
      </c>
      <c r="AN9" s="75">
        <v>255</v>
      </c>
      <c r="AO9" s="75">
        <v>261</v>
      </c>
      <c r="AP9" s="75">
        <v>268</v>
      </c>
      <c r="AQ9" s="75">
        <v>274</v>
      </c>
    </row>
    <row r="10" spans="1:43">
      <c r="A10" s="57" t="s">
        <v>118</v>
      </c>
      <c r="B10" s="57">
        <v>59</v>
      </c>
      <c r="C10" s="57">
        <v>46</v>
      </c>
      <c r="D10" s="57">
        <v>48</v>
      </c>
      <c r="E10" s="57">
        <v>69</v>
      </c>
      <c r="F10" s="57">
        <v>74</v>
      </c>
      <c r="G10" s="57">
        <v>67</v>
      </c>
      <c r="H10" s="57">
        <v>74</v>
      </c>
      <c r="I10" s="57">
        <v>67</v>
      </c>
      <c r="J10" s="57">
        <v>94</v>
      </c>
      <c r="K10" s="57">
        <v>102</v>
      </c>
      <c r="L10" s="57">
        <v>90</v>
      </c>
      <c r="M10" s="57">
        <v>106</v>
      </c>
      <c r="N10" s="57">
        <v>97</v>
      </c>
      <c r="O10" s="57">
        <v>92</v>
      </c>
      <c r="P10" s="83">
        <v>111</v>
      </c>
      <c r="Q10" s="74">
        <v>151</v>
      </c>
      <c r="R10" s="83">
        <v>120</v>
      </c>
      <c r="S10" s="74">
        <v>115</v>
      </c>
      <c r="T10" s="83">
        <v>115</v>
      </c>
      <c r="U10" s="74">
        <v>183</v>
      </c>
      <c r="V10" s="75">
        <v>135</v>
      </c>
      <c r="W10" s="75">
        <v>151</v>
      </c>
      <c r="X10" s="75">
        <v>154</v>
      </c>
      <c r="Y10" s="75">
        <v>158</v>
      </c>
      <c r="Z10" s="75">
        <v>189</v>
      </c>
      <c r="AA10" s="75">
        <v>220</v>
      </c>
      <c r="AB10" s="75">
        <v>216</v>
      </c>
      <c r="AC10" s="75">
        <v>246</v>
      </c>
      <c r="AD10" s="75">
        <v>337</v>
      </c>
      <c r="AE10" s="75">
        <v>336</v>
      </c>
      <c r="AF10" s="75">
        <v>386</v>
      </c>
      <c r="AG10" s="75">
        <v>396</v>
      </c>
      <c r="AH10" s="75">
        <v>471</v>
      </c>
      <c r="AI10" s="75">
        <v>485</v>
      </c>
      <c r="AJ10" s="75">
        <v>445</v>
      </c>
      <c r="AK10" s="75">
        <v>431</v>
      </c>
      <c r="AL10" s="75">
        <v>432</v>
      </c>
      <c r="AM10" s="75">
        <v>477</v>
      </c>
      <c r="AN10" s="75">
        <v>487</v>
      </c>
      <c r="AO10" s="75">
        <v>474</v>
      </c>
      <c r="AP10" s="75">
        <v>552</v>
      </c>
      <c r="AQ10" s="75">
        <v>471</v>
      </c>
    </row>
    <row r="11" spans="1:43">
      <c r="A11" s="57" t="s">
        <v>178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83"/>
      <c r="Q11" s="74"/>
      <c r="R11" s="83"/>
      <c r="S11" s="74"/>
      <c r="T11" s="83"/>
      <c r="U11" s="74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</row>
    <row r="12" spans="1:43">
      <c r="A12" s="57" t="s">
        <v>179</v>
      </c>
      <c r="B12" s="57">
        <v>16</v>
      </c>
      <c r="C12" s="57">
        <v>27</v>
      </c>
      <c r="D12" s="57">
        <v>17</v>
      </c>
      <c r="E12" s="57">
        <v>17</v>
      </c>
      <c r="F12" s="57">
        <v>25</v>
      </c>
      <c r="G12" s="57">
        <v>20</v>
      </c>
      <c r="H12" s="57">
        <v>39</v>
      </c>
      <c r="I12" s="57">
        <v>23</v>
      </c>
      <c r="J12" s="57">
        <v>34</v>
      </c>
      <c r="K12" s="57">
        <v>33</v>
      </c>
      <c r="L12" s="57">
        <v>33</v>
      </c>
      <c r="M12" s="57">
        <v>39</v>
      </c>
      <c r="N12" s="57">
        <v>25</v>
      </c>
      <c r="O12" s="57">
        <v>39</v>
      </c>
      <c r="P12" s="83">
        <v>37</v>
      </c>
      <c r="Q12" s="74">
        <v>35</v>
      </c>
      <c r="R12" s="83">
        <v>29</v>
      </c>
      <c r="S12" s="74">
        <v>32</v>
      </c>
      <c r="T12" s="83">
        <v>34</v>
      </c>
      <c r="U12" s="74">
        <v>33</v>
      </c>
      <c r="V12" s="75">
        <v>26</v>
      </c>
      <c r="W12" s="75">
        <v>40</v>
      </c>
      <c r="X12" s="75">
        <v>49</v>
      </c>
      <c r="Y12" s="75">
        <v>39</v>
      </c>
      <c r="Z12" s="75">
        <v>51</v>
      </c>
      <c r="AA12" s="75">
        <v>57</v>
      </c>
      <c r="AB12" s="75">
        <v>60</v>
      </c>
      <c r="AC12" s="75">
        <v>49</v>
      </c>
      <c r="AD12" s="75">
        <v>66</v>
      </c>
      <c r="AE12" s="75">
        <v>48</v>
      </c>
      <c r="AF12" s="75">
        <v>44</v>
      </c>
      <c r="AG12" s="75">
        <v>55</v>
      </c>
      <c r="AH12" s="75">
        <v>62</v>
      </c>
      <c r="AI12" s="75">
        <v>65</v>
      </c>
      <c r="AJ12" s="75">
        <v>54</v>
      </c>
      <c r="AK12" s="75">
        <v>48</v>
      </c>
      <c r="AL12" s="75">
        <v>40</v>
      </c>
      <c r="AM12" s="75">
        <v>43</v>
      </c>
      <c r="AN12" s="75">
        <v>43</v>
      </c>
      <c r="AO12" s="75">
        <v>58</v>
      </c>
      <c r="AP12" s="75">
        <v>38</v>
      </c>
      <c r="AQ12" s="75">
        <v>59</v>
      </c>
    </row>
    <row r="13" spans="1:43">
      <c r="A13" s="12" t="s">
        <v>16</v>
      </c>
      <c r="B13" s="12">
        <v>187</v>
      </c>
      <c r="C13" s="12">
        <v>173</v>
      </c>
      <c r="D13" s="12">
        <v>195</v>
      </c>
      <c r="E13" s="12">
        <v>207</v>
      </c>
      <c r="F13" s="12">
        <v>224</v>
      </c>
      <c r="G13" s="12">
        <v>220</v>
      </c>
      <c r="H13" s="12">
        <v>252</v>
      </c>
      <c r="I13" s="12">
        <v>253</v>
      </c>
      <c r="J13" s="12">
        <v>297</v>
      </c>
      <c r="K13" s="12">
        <v>338</v>
      </c>
      <c r="L13" s="12">
        <v>393</v>
      </c>
      <c r="M13" s="12">
        <v>415</v>
      </c>
      <c r="N13" s="12">
        <v>439</v>
      </c>
      <c r="O13" s="12">
        <v>491</v>
      </c>
      <c r="P13" s="23">
        <v>551</v>
      </c>
      <c r="Q13" s="3">
        <v>602</v>
      </c>
      <c r="R13" s="23">
        <v>602</v>
      </c>
      <c r="S13" s="35">
        <v>625</v>
      </c>
      <c r="T13" s="36">
        <v>685</v>
      </c>
      <c r="U13" s="35">
        <v>695</v>
      </c>
      <c r="V13" s="43">
        <v>647</v>
      </c>
      <c r="W13" s="43">
        <v>677</v>
      </c>
      <c r="X13" s="43">
        <v>739</v>
      </c>
      <c r="Y13" s="43">
        <v>723</v>
      </c>
      <c r="Z13" s="43">
        <v>782</v>
      </c>
      <c r="AA13" s="43">
        <v>855</v>
      </c>
      <c r="AB13" s="43">
        <v>905</v>
      </c>
      <c r="AC13" s="43">
        <v>1030</v>
      </c>
      <c r="AD13" s="43">
        <v>1245</v>
      </c>
      <c r="AE13" s="43">
        <v>1148</v>
      </c>
      <c r="AF13" s="43">
        <v>1184</v>
      </c>
      <c r="AG13" s="43">
        <v>1329</v>
      </c>
      <c r="AH13" s="43">
        <v>1461</v>
      </c>
      <c r="AI13" s="43">
        <v>1524</v>
      </c>
      <c r="AJ13" s="43">
        <v>1448</v>
      </c>
      <c r="AK13" s="43">
        <v>1436</v>
      </c>
      <c r="AL13" s="43">
        <v>1410</v>
      </c>
      <c r="AM13" s="43">
        <v>1493</v>
      </c>
      <c r="AN13" s="43">
        <v>1564</v>
      </c>
      <c r="AO13" s="43">
        <v>1583</v>
      </c>
      <c r="AP13" s="43">
        <v>1634</v>
      </c>
      <c r="AQ13" s="43">
        <v>1601</v>
      </c>
    </row>
    <row r="14" spans="1:43">
      <c r="B14" s="47"/>
      <c r="C14" s="47"/>
      <c r="D14" s="47"/>
      <c r="E14" s="47"/>
      <c r="F14" s="47"/>
      <c r="G14" s="47"/>
    </row>
    <row r="15" spans="1:43">
      <c r="A15" s="8" t="s">
        <v>151</v>
      </c>
      <c r="B15" s="47"/>
      <c r="C15" s="47"/>
      <c r="D15" s="47"/>
      <c r="E15" s="47"/>
      <c r="F15" s="47"/>
      <c r="G15" s="47"/>
    </row>
    <row r="16" spans="1:43">
      <c r="B16" s="84"/>
      <c r="C16" s="47"/>
      <c r="D16" s="47"/>
      <c r="E16" s="47"/>
      <c r="F16" s="47"/>
      <c r="G16" s="47"/>
      <c r="H16" s="47"/>
      <c r="I16" s="47"/>
      <c r="J16" s="47"/>
      <c r="K16" s="47"/>
      <c r="L16" s="84"/>
      <c r="V16" s="84"/>
      <c r="AF16" s="84"/>
      <c r="AI16" s="84"/>
    </row>
    <row r="17" spans="1:35">
      <c r="A17" s="10"/>
      <c r="B17" s="84"/>
      <c r="C17" s="47"/>
      <c r="D17" s="47"/>
      <c r="E17" s="47"/>
      <c r="F17" s="47"/>
      <c r="G17" s="47"/>
      <c r="H17" s="47"/>
      <c r="I17" s="47"/>
      <c r="J17" s="47"/>
      <c r="K17" s="47"/>
      <c r="L17" s="84"/>
      <c r="M17" s="47"/>
      <c r="N17" s="47"/>
      <c r="O17" s="47"/>
      <c r="P17" s="47"/>
      <c r="Q17" s="47"/>
      <c r="R17" s="47"/>
      <c r="S17" s="47"/>
      <c r="T17" s="47"/>
      <c r="V17" s="84"/>
      <c r="AF17" s="84"/>
      <c r="AI17" s="84"/>
    </row>
    <row r="18" spans="1:35">
      <c r="B18" s="84"/>
      <c r="C18" s="47"/>
      <c r="D18" s="47"/>
      <c r="E18" s="47"/>
      <c r="F18" s="47"/>
      <c r="G18" s="47"/>
      <c r="H18" s="47"/>
      <c r="I18" s="47"/>
      <c r="J18" s="47"/>
      <c r="K18" s="47"/>
      <c r="L18" s="84"/>
      <c r="M18" s="85"/>
      <c r="N18" s="85"/>
      <c r="O18" s="85"/>
      <c r="P18" s="85"/>
      <c r="Q18" s="85"/>
      <c r="R18" s="85"/>
      <c r="S18" s="85"/>
      <c r="T18" s="85"/>
      <c r="U18" s="85"/>
      <c r="V18" s="84"/>
      <c r="W18" s="85"/>
      <c r="X18" s="85"/>
      <c r="Y18" s="85"/>
      <c r="Z18" s="85"/>
      <c r="AA18" s="85"/>
      <c r="AB18" s="85"/>
      <c r="AC18" s="85"/>
      <c r="AD18" s="85"/>
      <c r="AE18" s="85"/>
      <c r="AF18" s="84"/>
      <c r="AI18" s="84"/>
    </row>
    <row r="19" spans="1:35">
      <c r="B19" s="84"/>
      <c r="C19" s="47"/>
      <c r="D19" s="47"/>
      <c r="E19" s="47"/>
      <c r="F19" s="47"/>
      <c r="G19" s="47"/>
      <c r="H19" s="47"/>
      <c r="I19" s="47"/>
      <c r="J19" s="47"/>
      <c r="K19" s="47"/>
      <c r="L19" s="84"/>
      <c r="M19" s="85"/>
      <c r="N19" s="85"/>
      <c r="O19" s="85"/>
      <c r="P19" s="85"/>
      <c r="Q19" s="85"/>
      <c r="R19" s="85"/>
      <c r="S19" s="85"/>
      <c r="T19" s="85"/>
      <c r="U19" s="85"/>
      <c r="V19" s="84"/>
      <c r="W19" s="85"/>
      <c r="X19" s="85"/>
      <c r="Y19" s="85"/>
      <c r="Z19" s="85"/>
      <c r="AA19" s="85"/>
      <c r="AB19" s="85"/>
      <c r="AC19" s="85"/>
      <c r="AD19" s="85"/>
      <c r="AE19" s="85"/>
      <c r="AF19" s="84"/>
      <c r="AI19" s="84"/>
    </row>
    <row r="20" spans="1:35">
      <c r="B20" s="84"/>
      <c r="C20" s="47"/>
      <c r="D20" s="47"/>
      <c r="E20" s="47"/>
      <c r="F20" s="47"/>
      <c r="G20" s="47"/>
      <c r="H20" s="47"/>
      <c r="I20" s="47"/>
      <c r="J20" s="47"/>
      <c r="K20" s="47"/>
      <c r="L20" s="84"/>
      <c r="M20" s="85"/>
      <c r="N20" s="85"/>
      <c r="O20" s="85"/>
      <c r="P20" s="85"/>
      <c r="Q20" s="85"/>
      <c r="R20" s="85"/>
      <c r="S20" s="85"/>
      <c r="T20" s="85"/>
      <c r="U20" s="85"/>
      <c r="V20" s="84"/>
      <c r="W20" s="85"/>
      <c r="X20" s="85"/>
      <c r="Y20" s="85"/>
      <c r="Z20" s="85"/>
      <c r="AA20" s="85"/>
      <c r="AB20" s="85"/>
      <c r="AC20" s="85"/>
      <c r="AD20" s="85"/>
      <c r="AE20" s="85"/>
      <c r="AF20" s="84"/>
      <c r="AI20" s="84"/>
    </row>
    <row r="21" spans="1:35">
      <c r="B21" s="84"/>
      <c r="C21" s="47"/>
      <c r="D21" s="47"/>
      <c r="E21" s="47"/>
      <c r="F21" s="47"/>
      <c r="G21" s="47"/>
      <c r="H21" s="47"/>
      <c r="I21" s="47"/>
      <c r="J21" s="47"/>
      <c r="K21" s="47"/>
      <c r="L21" s="84"/>
      <c r="M21" s="85"/>
      <c r="N21" s="85"/>
      <c r="O21" s="85"/>
      <c r="P21" s="85"/>
      <c r="Q21" s="85"/>
      <c r="R21" s="85"/>
      <c r="S21" s="85"/>
      <c r="T21" s="85"/>
      <c r="U21" s="85"/>
      <c r="V21" s="84"/>
      <c r="W21" s="85"/>
      <c r="X21" s="85"/>
      <c r="Y21" s="85"/>
      <c r="Z21" s="85"/>
      <c r="AA21" s="85"/>
      <c r="AB21" s="85"/>
      <c r="AC21" s="85"/>
      <c r="AD21" s="85"/>
      <c r="AE21" s="85"/>
      <c r="AF21" s="84"/>
      <c r="AI21" s="84"/>
    </row>
    <row r="22" spans="1:3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5"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5"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</sheetData>
  <pageMargins left="0.47244094488188981" right="0.27559055118110237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15"/>
  <sheetViews>
    <sheetView showGridLines="0" zoomScaleNormal="100" workbookViewId="0">
      <selection activeCell="A15" sqref="A15"/>
    </sheetView>
  </sheetViews>
  <sheetFormatPr defaultColWidth="11.42578125" defaultRowHeight="12.75"/>
  <cols>
    <col min="1" max="1" width="26.28515625" customWidth="1"/>
    <col min="2" max="21" width="5.85546875" customWidth="1"/>
    <col min="22" max="22" width="5.42578125" customWidth="1"/>
    <col min="23" max="23" width="5.7109375" customWidth="1"/>
    <col min="24" max="24" width="5.85546875" customWidth="1"/>
    <col min="25" max="33" width="5.5703125" bestFit="1" customWidth="1"/>
  </cols>
  <sheetData>
    <row r="1" spans="1:33">
      <c r="A1" s="25" t="s">
        <v>146</v>
      </c>
    </row>
    <row r="2" spans="1:33" ht="18">
      <c r="A2" s="1" t="s">
        <v>180</v>
      </c>
    </row>
    <row r="3" spans="1:33" ht="15.75">
      <c r="A3" s="24" t="s">
        <v>181</v>
      </c>
    </row>
    <row r="4" spans="1:3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33" s="29" customFormat="1" ht="14.25">
      <c r="A5" s="37" t="s">
        <v>59</v>
      </c>
      <c r="B5" s="38">
        <v>1990</v>
      </c>
      <c r="C5" s="38">
        <v>1991</v>
      </c>
      <c r="D5" s="38">
        <v>1992</v>
      </c>
      <c r="E5" s="38">
        <v>1993</v>
      </c>
      <c r="F5" s="38">
        <v>1994</v>
      </c>
      <c r="G5" s="38">
        <v>1995</v>
      </c>
      <c r="H5" s="38">
        <v>1996</v>
      </c>
      <c r="I5" s="38">
        <v>1997</v>
      </c>
      <c r="J5" s="38">
        <v>1998</v>
      </c>
      <c r="K5" s="38">
        <v>1999</v>
      </c>
      <c r="L5" s="38">
        <v>2000</v>
      </c>
      <c r="M5" s="38">
        <v>2001</v>
      </c>
      <c r="N5" s="38">
        <v>2002</v>
      </c>
      <c r="O5" s="38">
        <v>2003</v>
      </c>
      <c r="P5" s="39">
        <v>2004</v>
      </c>
      <c r="Q5" s="38">
        <v>2005</v>
      </c>
      <c r="R5" s="40">
        <v>2006</v>
      </c>
      <c r="S5" s="38">
        <v>2007</v>
      </c>
      <c r="T5" s="40">
        <v>2008</v>
      </c>
      <c r="U5" s="38">
        <v>2009</v>
      </c>
      <c r="V5" s="40">
        <v>2010</v>
      </c>
      <c r="W5" s="40">
        <v>2011</v>
      </c>
      <c r="X5" s="40">
        <v>2012</v>
      </c>
      <c r="Y5" s="40">
        <v>2013</v>
      </c>
      <c r="Z5" s="40">
        <v>2014</v>
      </c>
      <c r="AA5" s="40">
        <v>2015</v>
      </c>
      <c r="AB5" s="40">
        <v>2016</v>
      </c>
      <c r="AC5" s="40">
        <v>2017</v>
      </c>
      <c r="AD5" s="40">
        <v>2018</v>
      </c>
      <c r="AE5" s="40">
        <v>2019</v>
      </c>
      <c r="AF5" s="40">
        <v>2020</v>
      </c>
      <c r="AG5" s="40">
        <v>2021</v>
      </c>
    </row>
    <row r="6" spans="1:33">
      <c r="A6" s="18" t="s">
        <v>115</v>
      </c>
      <c r="B6" s="20">
        <v>48</v>
      </c>
      <c r="C6" s="20">
        <v>21</v>
      </c>
      <c r="D6" s="20">
        <v>52</v>
      </c>
      <c r="E6" s="20">
        <v>26</v>
      </c>
      <c r="F6" s="20">
        <v>25</v>
      </c>
      <c r="G6" s="20">
        <v>39</v>
      </c>
      <c r="H6" s="20">
        <v>52</v>
      </c>
      <c r="I6" s="20">
        <v>47</v>
      </c>
      <c r="J6" s="20">
        <v>47</v>
      </c>
      <c r="K6" s="20">
        <v>53</v>
      </c>
      <c r="L6" s="20">
        <v>43</v>
      </c>
      <c r="M6" s="20">
        <v>44</v>
      </c>
      <c r="N6" s="20">
        <v>45</v>
      </c>
      <c r="O6" s="20">
        <v>40</v>
      </c>
      <c r="P6">
        <v>37</v>
      </c>
      <c r="Q6" s="86">
        <v>49</v>
      </c>
      <c r="R6" s="82">
        <v>45</v>
      </c>
      <c r="S6" s="86">
        <v>53</v>
      </c>
      <c r="T6" s="86">
        <v>51</v>
      </c>
      <c r="U6" s="86">
        <v>50</v>
      </c>
      <c r="V6" s="80">
        <v>47</v>
      </c>
      <c r="W6" s="80">
        <v>40</v>
      </c>
      <c r="X6" s="80">
        <v>53</v>
      </c>
      <c r="Y6" s="80">
        <v>51.408450704225352</v>
      </c>
      <c r="Z6" s="80">
        <v>48.344370860927157</v>
      </c>
      <c r="AA6" s="80">
        <v>53.383458646616546</v>
      </c>
      <c r="AB6" s="80">
        <v>58.333333333333336</v>
      </c>
      <c r="AC6" s="80">
        <v>48.854961832061065</v>
      </c>
      <c r="AD6" s="80">
        <v>60.317460317460316</v>
      </c>
      <c r="AE6" s="80">
        <v>55.725190839694662</v>
      </c>
      <c r="AF6" s="80">
        <v>54.098360655737707</v>
      </c>
      <c r="AG6" s="80">
        <v>53.278688524590166</v>
      </c>
    </row>
    <row r="7" spans="1:33">
      <c r="A7" s="18" t="s">
        <v>61</v>
      </c>
      <c r="B7" s="20">
        <v>18</v>
      </c>
      <c r="C7" s="20">
        <v>32</v>
      </c>
      <c r="D7" s="20">
        <v>27</v>
      </c>
      <c r="E7" s="20">
        <v>23</v>
      </c>
      <c r="F7" s="20">
        <v>36</v>
      </c>
      <c r="G7" s="20">
        <v>29</v>
      </c>
      <c r="H7" s="20">
        <v>31</v>
      </c>
      <c r="I7" s="20">
        <v>44</v>
      </c>
      <c r="J7" s="20">
        <v>33</v>
      </c>
      <c r="K7" s="20">
        <v>46</v>
      </c>
      <c r="L7" s="20">
        <v>38</v>
      </c>
      <c r="M7" s="20">
        <v>37</v>
      </c>
      <c r="N7" s="20">
        <v>48</v>
      </c>
      <c r="O7" s="20">
        <v>42</v>
      </c>
      <c r="P7">
        <v>49</v>
      </c>
      <c r="Q7" s="86">
        <v>49</v>
      </c>
      <c r="R7" s="82">
        <v>41</v>
      </c>
      <c r="S7" s="86">
        <v>52</v>
      </c>
      <c r="T7" s="86">
        <v>50</v>
      </c>
      <c r="U7" s="86">
        <v>45</v>
      </c>
      <c r="V7" s="80">
        <v>51</v>
      </c>
      <c r="W7" s="80">
        <v>52</v>
      </c>
      <c r="X7" s="80">
        <v>56</v>
      </c>
      <c r="Y7" s="80">
        <v>55.555555555555557</v>
      </c>
      <c r="Z7" s="80">
        <v>59.450171821305844</v>
      </c>
      <c r="AA7" s="80">
        <v>61.607142857142861</v>
      </c>
      <c r="AB7" s="80">
        <v>52.20125786163522</v>
      </c>
      <c r="AC7" s="80">
        <v>59.46843853820598</v>
      </c>
      <c r="AD7" s="80">
        <v>57.303370786516851</v>
      </c>
      <c r="AE7" s="80">
        <v>56.857142857142861</v>
      </c>
      <c r="AF7" s="80">
        <v>61.823361823361822</v>
      </c>
      <c r="AG7" s="80">
        <v>57.584269662921351</v>
      </c>
    </row>
    <row r="8" spans="1:33">
      <c r="A8" s="87" t="s">
        <v>116</v>
      </c>
      <c r="B8" s="20">
        <v>17</v>
      </c>
      <c r="C8" s="20">
        <v>26</v>
      </c>
      <c r="D8" s="20">
        <v>23</v>
      </c>
      <c r="E8" s="20">
        <v>21</v>
      </c>
      <c r="F8" s="20">
        <v>30</v>
      </c>
      <c r="G8" s="20">
        <v>27</v>
      </c>
      <c r="H8" s="20">
        <v>32</v>
      </c>
      <c r="I8" s="20">
        <v>28</v>
      </c>
      <c r="J8" s="20">
        <v>31</v>
      </c>
      <c r="K8" s="20">
        <v>37</v>
      </c>
      <c r="L8" s="20">
        <v>34</v>
      </c>
      <c r="M8" s="20">
        <v>32</v>
      </c>
      <c r="N8" s="20">
        <v>38</v>
      </c>
      <c r="O8" s="20">
        <v>36</v>
      </c>
      <c r="P8">
        <v>34</v>
      </c>
      <c r="Q8" s="86">
        <v>30</v>
      </c>
      <c r="R8" s="82">
        <v>30</v>
      </c>
      <c r="S8" s="86">
        <v>33</v>
      </c>
      <c r="T8" s="86">
        <v>37</v>
      </c>
      <c r="U8" s="86">
        <v>38</v>
      </c>
      <c r="V8" s="80">
        <v>34</v>
      </c>
      <c r="W8" s="80">
        <v>38</v>
      </c>
      <c r="X8" s="80">
        <v>42</v>
      </c>
      <c r="Y8" s="80">
        <v>36.666666666666664</v>
      </c>
      <c r="Z8" s="80">
        <v>41.666666666666671</v>
      </c>
      <c r="AA8" s="80">
        <v>37.421383647798741</v>
      </c>
      <c r="AB8" s="80">
        <v>37.037037037037038</v>
      </c>
      <c r="AC8" s="80">
        <v>39.411764705882355</v>
      </c>
      <c r="AD8" s="80">
        <v>39.057239057239059</v>
      </c>
      <c r="AE8" s="80">
        <v>39.805825242718448</v>
      </c>
      <c r="AF8" s="80">
        <v>38.613861386138616</v>
      </c>
      <c r="AG8" s="80">
        <v>39.498432601880879</v>
      </c>
    </row>
    <row r="9" spans="1:33">
      <c r="A9" s="18" t="s">
        <v>117</v>
      </c>
      <c r="B9" s="20">
        <v>2</v>
      </c>
      <c r="C9" s="20">
        <v>7</v>
      </c>
      <c r="D9" s="20">
        <v>10</v>
      </c>
      <c r="E9" s="20">
        <v>15</v>
      </c>
      <c r="F9" s="20">
        <v>20</v>
      </c>
      <c r="G9" s="20">
        <v>21</v>
      </c>
      <c r="H9" s="20">
        <v>24</v>
      </c>
      <c r="I9" s="20">
        <v>14</v>
      </c>
      <c r="J9" s="20">
        <v>18</v>
      </c>
      <c r="K9" s="20">
        <v>21</v>
      </c>
      <c r="L9" s="20">
        <v>14</v>
      </c>
      <c r="M9" s="20">
        <v>15</v>
      </c>
      <c r="N9" s="20">
        <v>16</v>
      </c>
      <c r="O9" s="20">
        <v>20</v>
      </c>
      <c r="P9">
        <v>24</v>
      </c>
      <c r="Q9" s="86">
        <v>18</v>
      </c>
      <c r="R9" s="82">
        <v>13</v>
      </c>
      <c r="S9" s="86">
        <v>20</v>
      </c>
      <c r="T9" s="86">
        <v>21</v>
      </c>
      <c r="U9" s="86">
        <v>30</v>
      </c>
      <c r="V9" s="80">
        <v>21</v>
      </c>
      <c r="W9" s="80">
        <v>25</v>
      </c>
      <c r="X9" s="80">
        <v>20</v>
      </c>
      <c r="Y9" s="80">
        <v>23.316062176165804</v>
      </c>
      <c r="Z9" s="80">
        <v>27.044025157232703</v>
      </c>
      <c r="AA9" s="80">
        <v>28.823529411764703</v>
      </c>
      <c r="AB9" s="80">
        <v>19.553072625698324</v>
      </c>
      <c r="AC9" s="80">
        <v>29.35323383084577</v>
      </c>
      <c r="AD9" s="80">
        <v>25.490196078431371</v>
      </c>
      <c r="AE9" s="80">
        <v>26.053639846743295</v>
      </c>
      <c r="AF9" s="80">
        <v>28.35820895522388</v>
      </c>
      <c r="AG9" s="80">
        <v>29.197080291970799</v>
      </c>
    </row>
    <row r="10" spans="1:33">
      <c r="A10" s="87" t="s">
        <v>118</v>
      </c>
      <c r="B10" s="20">
        <v>20</v>
      </c>
      <c r="C10" s="20">
        <v>30</v>
      </c>
      <c r="D10" s="20">
        <v>19</v>
      </c>
      <c r="E10" s="20">
        <v>38</v>
      </c>
      <c r="F10" s="20">
        <v>29</v>
      </c>
      <c r="G10" s="20">
        <v>38</v>
      </c>
      <c r="H10" s="20">
        <v>35</v>
      </c>
      <c r="I10" s="20">
        <v>36</v>
      </c>
      <c r="J10" s="20">
        <v>35</v>
      </c>
      <c r="K10" s="20">
        <v>39</v>
      </c>
      <c r="L10" s="20">
        <v>49</v>
      </c>
      <c r="M10" s="20">
        <v>38</v>
      </c>
      <c r="N10" s="20">
        <v>50</v>
      </c>
      <c r="O10" s="20">
        <v>48</v>
      </c>
      <c r="P10">
        <v>42</v>
      </c>
      <c r="Q10" s="86">
        <v>48</v>
      </c>
      <c r="R10" s="82">
        <v>52</v>
      </c>
      <c r="S10" s="86">
        <v>59</v>
      </c>
      <c r="T10" s="86">
        <v>55</v>
      </c>
      <c r="U10" s="86">
        <v>53</v>
      </c>
      <c r="V10" s="80">
        <v>58</v>
      </c>
      <c r="W10" s="80">
        <v>58</v>
      </c>
      <c r="X10" s="80">
        <v>62</v>
      </c>
      <c r="Y10" s="80">
        <v>58.350515463917532</v>
      </c>
      <c r="Z10" s="80">
        <v>60</v>
      </c>
      <c r="AA10" s="80">
        <v>64.733178654292345</v>
      </c>
      <c r="AB10" s="80">
        <v>59.027777777777779</v>
      </c>
      <c r="AC10" s="80">
        <v>61.0062893081761</v>
      </c>
      <c r="AD10" s="80">
        <v>61.80698151950719</v>
      </c>
      <c r="AE10" s="80">
        <v>63.502109704641349</v>
      </c>
      <c r="AF10" s="80">
        <v>60.326086956521742</v>
      </c>
      <c r="AG10" s="80">
        <v>65.817409766454347</v>
      </c>
    </row>
    <row r="11" spans="1:33">
      <c r="A11" s="87" t="s">
        <v>178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Q11" s="86"/>
      <c r="R11" s="82"/>
      <c r="S11" s="86"/>
      <c r="T11" s="86"/>
      <c r="U11" s="86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</row>
    <row r="12" spans="1:33">
      <c r="A12" s="18" t="s">
        <v>179</v>
      </c>
      <c r="B12" s="20">
        <v>24</v>
      </c>
      <c r="C12" s="20">
        <v>36</v>
      </c>
      <c r="D12" s="20">
        <v>20</v>
      </c>
      <c r="E12" s="20">
        <v>46</v>
      </c>
      <c r="F12" s="20">
        <v>27</v>
      </c>
      <c r="G12" s="20">
        <v>51</v>
      </c>
      <c r="H12" s="20">
        <v>59</v>
      </c>
      <c r="I12" s="20">
        <v>44</v>
      </c>
      <c r="J12" s="20">
        <v>32</v>
      </c>
      <c r="K12" s="20">
        <v>42</v>
      </c>
      <c r="L12" s="20">
        <v>38</v>
      </c>
      <c r="M12" s="20">
        <v>43</v>
      </c>
      <c r="N12" s="20">
        <v>49</v>
      </c>
      <c r="O12" s="20">
        <v>51</v>
      </c>
      <c r="P12">
        <v>63</v>
      </c>
      <c r="Q12" s="88">
        <v>61</v>
      </c>
      <c r="R12" s="89">
        <v>48</v>
      </c>
      <c r="S12" s="88">
        <v>43</v>
      </c>
      <c r="T12" s="88">
        <v>48</v>
      </c>
      <c r="U12" s="88">
        <v>56</v>
      </c>
      <c r="V12" s="90">
        <v>61</v>
      </c>
      <c r="W12" s="90">
        <v>55</v>
      </c>
      <c r="X12" s="90">
        <v>45</v>
      </c>
      <c r="Y12" s="90">
        <v>47.692307692307693</v>
      </c>
      <c r="Z12" s="80">
        <v>53.703703703703709</v>
      </c>
      <c r="AA12" s="80">
        <v>64.583333333333343</v>
      </c>
      <c r="AB12" s="80">
        <v>57.499999999999993</v>
      </c>
      <c r="AC12" s="80">
        <v>53.488372093023251</v>
      </c>
      <c r="AD12" s="80">
        <v>46.511627906976742</v>
      </c>
      <c r="AE12" s="80">
        <v>44.827586206896555</v>
      </c>
      <c r="AF12" s="80">
        <v>44.736842105263158</v>
      </c>
      <c r="AG12" s="80">
        <v>57.627118644067799</v>
      </c>
    </row>
    <row r="13" spans="1:33" s="17" customFormat="1">
      <c r="A13" s="19" t="s">
        <v>16</v>
      </c>
      <c r="B13" s="21">
        <v>17</v>
      </c>
      <c r="C13" s="21">
        <v>25</v>
      </c>
      <c r="D13" s="21">
        <v>21</v>
      </c>
      <c r="E13" s="21">
        <v>25</v>
      </c>
      <c r="F13" s="21">
        <v>28</v>
      </c>
      <c r="G13" s="21">
        <v>31</v>
      </c>
      <c r="H13" s="21">
        <v>34</v>
      </c>
      <c r="I13" s="21">
        <v>32</v>
      </c>
      <c r="J13" s="21">
        <v>32</v>
      </c>
      <c r="K13" s="21">
        <v>38</v>
      </c>
      <c r="L13" s="21">
        <v>35</v>
      </c>
      <c r="M13" s="21">
        <v>33</v>
      </c>
      <c r="N13" s="21">
        <v>40</v>
      </c>
      <c r="O13" s="21">
        <v>39</v>
      </c>
      <c r="P13" s="21">
        <v>39</v>
      </c>
      <c r="Q13" s="30">
        <v>40</v>
      </c>
      <c r="R13" s="31">
        <v>38</v>
      </c>
      <c r="S13" s="30">
        <v>45</v>
      </c>
      <c r="T13" s="30">
        <v>45</v>
      </c>
      <c r="U13" s="30">
        <v>45</v>
      </c>
      <c r="V13" s="42">
        <v>46</v>
      </c>
      <c r="W13" s="42">
        <v>46</v>
      </c>
      <c r="X13" s="42">
        <v>49</v>
      </c>
      <c r="Y13" s="42">
        <v>47.178477690288709</v>
      </c>
      <c r="Z13" s="42">
        <v>50.414364640883981</v>
      </c>
      <c r="AA13" s="42">
        <v>52.646239554317553</v>
      </c>
      <c r="AB13" s="91">
        <v>47.730496453900713</v>
      </c>
      <c r="AC13" s="91">
        <v>50.234427327528465</v>
      </c>
      <c r="AD13" s="91">
        <v>50</v>
      </c>
      <c r="AE13" s="91">
        <v>49.905243209096653</v>
      </c>
      <c r="AF13" s="91">
        <v>50.550795593635257</v>
      </c>
      <c r="AG13" s="91">
        <v>51.217988757026859</v>
      </c>
    </row>
    <row r="15" spans="1:33">
      <c r="A15" s="8" t="s">
        <v>151</v>
      </c>
    </row>
  </sheetData>
  <phoneticPr fontId="23" type="noConversion"/>
  <pageMargins left="0.27559055118110237" right="0.35433070866141736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F90D-36FD-474E-98F3-23DEE31FCED1}">
  <dimension ref="A1:F17"/>
  <sheetViews>
    <sheetView showGridLines="0" zoomScaleNormal="100" workbookViewId="0">
      <selection activeCell="A17" sqref="A17"/>
    </sheetView>
  </sheetViews>
  <sheetFormatPr defaultColWidth="11.42578125" defaultRowHeight="12.75"/>
  <cols>
    <col min="1" max="1" width="40" customWidth="1"/>
    <col min="2" max="4" width="12" customWidth="1"/>
    <col min="5" max="5" width="6.85546875" bestFit="1" customWidth="1"/>
    <col min="7" max="8" width="2" bestFit="1" customWidth="1"/>
    <col min="9" max="12" width="3" bestFit="1" customWidth="1"/>
    <col min="13" max="21" width="4" bestFit="1" customWidth="1"/>
    <col min="22" max="22" width="5.140625" bestFit="1" customWidth="1"/>
  </cols>
  <sheetData>
    <row r="1" spans="1:6">
      <c r="A1" s="45" t="s">
        <v>182</v>
      </c>
    </row>
    <row r="2" spans="1:6" ht="18">
      <c r="A2" s="1" t="s">
        <v>183</v>
      </c>
    </row>
    <row r="3" spans="1:6" ht="15.75" customHeight="1">
      <c r="A3" s="398" t="s">
        <v>184</v>
      </c>
      <c r="B3" s="398"/>
      <c r="C3" s="398"/>
      <c r="D3" s="398"/>
      <c r="E3" s="398"/>
      <c r="F3" s="398"/>
    </row>
    <row r="4" spans="1:6" ht="15.75" customHeight="1">
      <c r="A4" s="398"/>
      <c r="B4" s="398"/>
      <c r="C4" s="398"/>
      <c r="D4" s="398"/>
      <c r="E4" s="398"/>
      <c r="F4" s="398"/>
    </row>
    <row r="5" spans="1:6">
      <c r="A5" s="96"/>
    </row>
    <row r="6" spans="1:6" ht="42.75" customHeight="1">
      <c r="A6" s="97" t="s">
        <v>185</v>
      </c>
      <c r="B6" s="98" t="s">
        <v>186</v>
      </c>
      <c r="C6" s="98" t="s">
        <v>187</v>
      </c>
      <c r="D6" s="99" t="s">
        <v>188</v>
      </c>
    </row>
    <row r="7" spans="1:6">
      <c r="A7" s="18" t="s">
        <v>115</v>
      </c>
      <c r="B7" s="100">
        <v>0.54183006535947709</v>
      </c>
      <c r="C7" s="100">
        <v>0.65381526104417675</v>
      </c>
      <c r="D7" s="101">
        <v>0.69874476987447698</v>
      </c>
    </row>
    <row r="8" spans="1:6">
      <c r="A8" s="18" t="s">
        <v>61</v>
      </c>
      <c r="B8" s="100">
        <v>0.5616585891222402</v>
      </c>
      <c r="C8" s="100">
        <v>0.69906479625918505</v>
      </c>
      <c r="D8" s="101">
        <v>0.74703557312252966</v>
      </c>
    </row>
    <row r="9" spans="1:6">
      <c r="A9" s="87" t="s">
        <v>116</v>
      </c>
      <c r="B9" s="101">
        <v>0.69989852866565194</v>
      </c>
      <c r="C9" s="101">
        <v>0.75658720200752827</v>
      </c>
      <c r="D9" s="101">
        <v>0.77034068136272549</v>
      </c>
    </row>
    <row r="10" spans="1:6">
      <c r="A10" s="18" t="s">
        <v>117</v>
      </c>
      <c r="B10" s="101">
        <v>0.66880439761795696</v>
      </c>
      <c r="C10" s="101">
        <v>0.7185808779314492</v>
      </c>
      <c r="D10" s="101">
        <v>0.73555027711797305</v>
      </c>
    </row>
    <row r="11" spans="1:6">
      <c r="A11" s="87" t="s">
        <v>118</v>
      </c>
      <c r="B11" s="101">
        <v>0.66647738027635817</v>
      </c>
      <c r="C11" s="101">
        <v>0.82507288629737607</v>
      </c>
      <c r="D11" s="101">
        <v>0.88050734312416556</v>
      </c>
    </row>
    <row r="12" spans="1:6">
      <c r="A12" s="87" t="s">
        <v>119</v>
      </c>
      <c r="B12" s="102">
        <v>0.77735124760076779</v>
      </c>
      <c r="C12" s="102">
        <v>0.83062645011600933</v>
      </c>
      <c r="D12" s="101">
        <v>0.85434173669467783</v>
      </c>
    </row>
    <row r="13" spans="1:6">
      <c r="A13" s="19" t="s">
        <v>16</v>
      </c>
      <c r="B13" s="103">
        <v>0.64403423979502705</v>
      </c>
      <c r="C13" s="103">
        <v>0.75295152892865003</v>
      </c>
      <c r="D13" s="104">
        <v>0.78915313225058004</v>
      </c>
    </row>
    <row r="14" spans="1:6">
      <c r="A14" s="17"/>
      <c r="B14" s="105"/>
      <c r="C14" s="105"/>
      <c r="D14" s="105"/>
    </row>
    <row r="15" spans="1:6">
      <c r="A15" s="106" t="s">
        <v>189</v>
      </c>
      <c r="B15" s="105"/>
      <c r="C15" s="105"/>
      <c r="D15" s="105"/>
    </row>
    <row r="16" spans="1:6">
      <c r="A16" s="106" t="s">
        <v>190</v>
      </c>
    </row>
    <row r="17" spans="1:1">
      <c r="A17" s="8" t="s">
        <v>120</v>
      </c>
    </row>
  </sheetData>
  <mergeCells count="1">
    <mergeCell ref="A3:F4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08026-F4C2-490E-B0D2-10890F5B3F02}">
  <dimension ref="A1:N21"/>
  <sheetViews>
    <sheetView showGridLines="0" workbookViewId="0">
      <selection activeCell="A2" sqref="A2"/>
    </sheetView>
  </sheetViews>
  <sheetFormatPr defaultColWidth="11.42578125" defaultRowHeight="12.75"/>
  <cols>
    <col min="1" max="1" width="7.5703125" customWidth="1"/>
    <col min="3" max="14" width="6.7109375" customWidth="1"/>
    <col min="18" max="20" width="4" bestFit="1" customWidth="1"/>
    <col min="21" max="29" width="5" bestFit="1" customWidth="1"/>
  </cols>
  <sheetData>
    <row r="1" spans="1:14">
      <c r="A1" s="45" t="s">
        <v>191</v>
      </c>
    </row>
    <row r="2" spans="1:14" ht="18">
      <c r="A2" s="1" t="s">
        <v>192</v>
      </c>
    </row>
    <row r="3" spans="1:14" ht="12.75" customHeight="1">
      <c r="A3" s="107" t="s">
        <v>193</v>
      </c>
      <c r="B3" s="107"/>
      <c r="C3" s="107"/>
      <c r="D3" s="107"/>
      <c r="E3" s="107"/>
      <c r="F3" s="107"/>
    </row>
    <row r="4" spans="1:14" ht="12.75" customHeight="1">
      <c r="B4" s="107"/>
      <c r="C4" s="107"/>
      <c r="D4" s="107"/>
      <c r="E4" s="107"/>
      <c r="F4" s="107"/>
    </row>
    <row r="5" spans="1:14" ht="15.75" customHeight="1">
      <c r="A5" s="399" t="s">
        <v>194</v>
      </c>
      <c r="B5" s="401" t="s">
        <v>195</v>
      </c>
      <c r="C5" s="403" t="s">
        <v>196</v>
      </c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1:14">
      <c r="A6" s="400"/>
      <c r="B6" s="402"/>
      <c r="C6" s="108">
        <v>4</v>
      </c>
      <c r="D6" s="108">
        <v>5</v>
      </c>
      <c r="E6" s="108">
        <v>6</v>
      </c>
      <c r="F6" s="108">
        <v>7</v>
      </c>
      <c r="G6" s="108">
        <v>8</v>
      </c>
      <c r="H6" s="108">
        <v>9</v>
      </c>
      <c r="I6" s="108">
        <v>10</v>
      </c>
      <c r="J6" s="108">
        <v>11</v>
      </c>
      <c r="K6" s="108">
        <v>12</v>
      </c>
      <c r="L6" s="108">
        <v>13</v>
      </c>
      <c r="M6" s="108">
        <v>14</v>
      </c>
      <c r="N6" s="108" t="s">
        <v>197</v>
      </c>
    </row>
    <row r="7" spans="1:14">
      <c r="A7" s="109">
        <v>2005</v>
      </c>
      <c r="B7" s="110">
        <v>1468</v>
      </c>
      <c r="C7" s="111">
        <v>36.171662125340596</v>
      </c>
      <c r="D7" s="111">
        <v>54.427792915531334</v>
      </c>
      <c r="E7" s="111">
        <v>66.825613079019078</v>
      </c>
      <c r="F7" s="111">
        <v>73.160762942779286</v>
      </c>
      <c r="G7" s="111">
        <v>77.656675749318808</v>
      </c>
      <c r="H7" s="111">
        <v>79.223433242506815</v>
      </c>
      <c r="I7" s="111">
        <v>80.926430517711168</v>
      </c>
      <c r="J7" s="111">
        <v>81.675749318801095</v>
      </c>
      <c r="K7" s="111">
        <v>82.016348773841969</v>
      </c>
      <c r="L7" s="111">
        <v>82.220708446866482</v>
      </c>
      <c r="M7" s="111">
        <v>82.220708446866482</v>
      </c>
      <c r="N7" s="111">
        <v>82.425068119891009</v>
      </c>
    </row>
    <row r="8" spans="1:14">
      <c r="A8" s="109">
        <v>2006</v>
      </c>
      <c r="B8" s="112">
        <v>1583</v>
      </c>
      <c r="C8" s="111">
        <v>34.617814276689828</v>
      </c>
      <c r="D8" s="111">
        <v>53.253316487681616</v>
      </c>
      <c r="E8" s="111">
        <v>65.887555274794693</v>
      </c>
      <c r="F8" s="111">
        <v>73.025900189513578</v>
      </c>
      <c r="G8" s="111">
        <v>77.258370183196462</v>
      </c>
      <c r="H8" s="111">
        <v>79.974731522425785</v>
      </c>
      <c r="I8" s="111">
        <v>81.301326595072638</v>
      </c>
      <c r="J8" s="111">
        <v>82.248894504106133</v>
      </c>
      <c r="K8" s="111">
        <v>82.691092861655079</v>
      </c>
      <c r="L8" s="111">
        <v>83.00694883133292</v>
      </c>
      <c r="M8" s="111">
        <v>83.13329121920404</v>
      </c>
      <c r="N8" s="113"/>
    </row>
    <row r="9" spans="1:14">
      <c r="A9" s="109">
        <v>2007</v>
      </c>
      <c r="B9" s="112">
        <v>1747</v>
      </c>
      <c r="C9" s="111">
        <v>32.799084144247281</v>
      </c>
      <c r="D9" s="111">
        <v>51.230681167716085</v>
      </c>
      <c r="E9" s="111">
        <v>63.423010875787064</v>
      </c>
      <c r="F9" s="111">
        <v>70.520892959358903</v>
      </c>
      <c r="G9" s="111">
        <v>74.871207784773901</v>
      </c>
      <c r="H9" s="111">
        <v>77.733257012020601</v>
      </c>
      <c r="I9" s="111">
        <v>79.107040641099019</v>
      </c>
      <c r="J9" s="111">
        <v>80.251860331997719</v>
      </c>
      <c r="K9" s="111">
        <v>80.767029192902115</v>
      </c>
      <c r="L9" s="111">
        <v>81.224957069261592</v>
      </c>
      <c r="M9" s="13"/>
      <c r="N9" s="113"/>
    </row>
    <row r="10" spans="1:14">
      <c r="A10" s="109">
        <v>2008</v>
      </c>
      <c r="B10" s="112">
        <v>1988</v>
      </c>
      <c r="C10" s="111">
        <v>34.406438631790742</v>
      </c>
      <c r="D10" s="111">
        <v>54.17505030181087</v>
      </c>
      <c r="E10" s="111">
        <v>65.191146881287736</v>
      </c>
      <c r="F10" s="111">
        <v>72.635814889336018</v>
      </c>
      <c r="G10" s="111">
        <v>76.106639839034202</v>
      </c>
      <c r="H10" s="111">
        <v>78.319919517102619</v>
      </c>
      <c r="I10" s="111">
        <v>79.627766599597578</v>
      </c>
      <c r="J10" s="111">
        <v>80.331991951710251</v>
      </c>
      <c r="K10" s="111">
        <v>80.734406438631794</v>
      </c>
      <c r="L10" s="13"/>
      <c r="M10" s="13"/>
      <c r="N10" s="113"/>
    </row>
    <row r="11" spans="1:14">
      <c r="A11" s="109">
        <v>2009</v>
      </c>
      <c r="B11" s="112">
        <v>1805</v>
      </c>
      <c r="C11" s="111">
        <v>35.512465373961213</v>
      </c>
      <c r="D11" s="111">
        <v>54.182825484764543</v>
      </c>
      <c r="E11" s="111">
        <v>65.54016620498615</v>
      </c>
      <c r="F11" s="111">
        <v>72.686980609418285</v>
      </c>
      <c r="G11" s="111">
        <v>76.232686980609415</v>
      </c>
      <c r="H11" s="111">
        <v>79.00277008310249</v>
      </c>
      <c r="I11" s="111">
        <v>80.11080332409972</v>
      </c>
      <c r="J11" s="111">
        <v>80.831024930747915</v>
      </c>
      <c r="K11" s="13"/>
      <c r="L11" s="13"/>
      <c r="M11" s="13"/>
      <c r="N11" s="113"/>
    </row>
    <row r="12" spans="1:14">
      <c r="A12" s="109">
        <v>2010</v>
      </c>
      <c r="B12" s="112">
        <v>1753</v>
      </c>
      <c r="C12" s="111">
        <v>36.794067313177408</v>
      </c>
      <c r="D12" s="111">
        <v>56.07529948659441</v>
      </c>
      <c r="E12" s="111">
        <v>67.313177410154026</v>
      </c>
      <c r="F12" s="111">
        <v>74.843126069594973</v>
      </c>
      <c r="G12" s="111">
        <v>78.836280661722753</v>
      </c>
      <c r="H12" s="111">
        <v>80.88990302338847</v>
      </c>
      <c r="I12" s="111">
        <v>82.087849401026816</v>
      </c>
      <c r="J12" s="111"/>
      <c r="K12" s="111"/>
      <c r="L12" s="111"/>
      <c r="M12" s="111"/>
      <c r="N12" s="114"/>
    </row>
    <row r="13" spans="1:14">
      <c r="A13" s="109">
        <v>2011</v>
      </c>
      <c r="B13" s="112">
        <v>1618</v>
      </c>
      <c r="C13" s="111">
        <v>33.436341161928304</v>
      </c>
      <c r="D13" s="111">
        <v>54.202719406674902</v>
      </c>
      <c r="E13" s="111">
        <v>65.203955500618051</v>
      </c>
      <c r="F13" s="111">
        <v>71.817058096415337</v>
      </c>
      <c r="G13" s="111">
        <v>76.081582200247226</v>
      </c>
      <c r="H13" s="111">
        <v>78.491965389369582</v>
      </c>
      <c r="I13" s="111"/>
      <c r="J13" s="111"/>
      <c r="K13" s="111"/>
      <c r="L13" s="111"/>
      <c r="M13" s="111"/>
      <c r="N13" s="114"/>
    </row>
    <row r="14" spans="1:14">
      <c r="A14" s="109">
        <v>2012</v>
      </c>
      <c r="B14" s="112">
        <v>1675</v>
      </c>
      <c r="C14" s="111">
        <v>33.731343283582085</v>
      </c>
      <c r="D14" s="111">
        <v>54.328358208955216</v>
      </c>
      <c r="E14" s="111">
        <v>66.865671641791053</v>
      </c>
      <c r="F14" s="111">
        <v>73.552238805970148</v>
      </c>
      <c r="G14" s="111">
        <v>78.089552238805965</v>
      </c>
      <c r="H14" s="111"/>
      <c r="I14" s="111"/>
      <c r="J14" s="111"/>
      <c r="K14" s="111"/>
      <c r="L14" s="111"/>
      <c r="M14" s="111"/>
      <c r="N14" s="114"/>
    </row>
    <row r="15" spans="1:14">
      <c r="A15" s="109">
        <v>2013</v>
      </c>
      <c r="B15" s="112">
        <v>1747</v>
      </c>
      <c r="C15" s="111">
        <v>33.257012020606751</v>
      </c>
      <c r="D15" s="111">
        <v>52.890669719519181</v>
      </c>
      <c r="E15" s="111">
        <v>65.827132226674294</v>
      </c>
      <c r="F15" s="111">
        <v>72.982255294791059</v>
      </c>
      <c r="G15" s="111"/>
      <c r="H15" s="111"/>
      <c r="I15" s="111"/>
      <c r="J15" s="111"/>
      <c r="K15" s="111"/>
      <c r="L15" s="111"/>
      <c r="M15" s="111"/>
      <c r="N15" s="114"/>
    </row>
    <row r="16" spans="1:14">
      <c r="A16" s="109">
        <v>2014</v>
      </c>
      <c r="B16" s="112">
        <v>1789</v>
      </c>
      <c r="C16" s="111">
        <v>37.451089994410289</v>
      </c>
      <c r="D16" s="111">
        <v>57.797652319731696</v>
      </c>
      <c r="E16" s="111">
        <v>69.312465064281724</v>
      </c>
      <c r="F16" s="111"/>
      <c r="G16" s="111"/>
      <c r="H16" s="111"/>
      <c r="I16" s="111"/>
      <c r="J16" s="111"/>
      <c r="K16" s="111"/>
      <c r="L16" s="111"/>
      <c r="M16" s="111"/>
      <c r="N16" s="114"/>
    </row>
    <row r="17" spans="1:14">
      <c r="A17" s="109">
        <v>2015</v>
      </c>
      <c r="B17" s="112">
        <v>1925</v>
      </c>
      <c r="C17" s="111">
        <v>36.623376623376622</v>
      </c>
      <c r="D17" s="111">
        <v>55.428571428571431</v>
      </c>
      <c r="E17" s="111"/>
      <c r="F17" s="111"/>
      <c r="G17" s="111"/>
      <c r="H17" s="111"/>
      <c r="I17" s="111"/>
      <c r="J17" s="111"/>
      <c r="K17" s="111"/>
      <c r="L17" s="111"/>
      <c r="M17" s="111"/>
      <c r="N17" s="114"/>
    </row>
    <row r="18" spans="1:14">
      <c r="A18" s="109">
        <v>2016</v>
      </c>
      <c r="B18" s="112">
        <v>1975</v>
      </c>
      <c r="C18" s="111">
        <v>35.088607594936711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4"/>
    </row>
    <row r="20" spans="1:14">
      <c r="A20" s="106" t="s">
        <v>198</v>
      </c>
    </row>
    <row r="21" spans="1:14">
      <c r="A21" s="8" t="s">
        <v>120</v>
      </c>
    </row>
  </sheetData>
  <mergeCells count="3">
    <mergeCell ref="A5:A6"/>
    <mergeCell ref="B5:B6"/>
    <mergeCell ref="C5:N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92AC-1F0A-40E2-95D9-EFC188F799A4}">
  <dimension ref="A1:N28"/>
  <sheetViews>
    <sheetView showGridLines="0" zoomScaleNormal="100" workbookViewId="0">
      <selection activeCell="A2" sqref="A2"/>
    </sheetView>
  </sheetViews>
  <sheetFormatPr defaultColWidth="11.42578125" defaultRowHeight="12.75"/>
  <cols>
    <col min="1" max="1" width="3.28515625" bestFit="1" customWidth="1"/>
    <col min="2" max="2" width="37.85546875" bestFit="1" customWidth="1"/>
    <col min="3" max="14" width="6.28515625" customWidth="1"/>
  </cols>
  <sheetData>
    <row r="1" spans="1:14">
      <c r="A1" s="45" t="s">
        <v>182</v>
      </c>
    </row>
    <row r="2" spans="1:14" ht="18">
      <c r="A2" s="1" t="s">
        <v>199</v>
      </c>
    </row>
    <row r="3" spans="1:14" ht="15.75" customHeight="1">
      <c r="A3" s="115" t="s">
        <v>200</v>
      </c>
      <c r="B3" s="115"/>
      <c r="C3" s="115"/>
    </row>
    <row r="5" spans="1:14" s="92" customFormat="1" ht="14.25">
      <c r="A5" s="116"/>
      <c r="B5" s="117" t="s">
        <v>194</v>
      </c>
      <c r="C5" s="38">
        <v>2005</v>
      </c>
      <c r="D5" s="38">
        <v>2006</v>
      </c>
      <c r="E5" s="38">
        <v>2007</v>
      </c>
      <c r="F5" s="38">
        <v>2008</v>
      </c>
      <c r="G5" s="38">
        <v>2009</v>
      </c>
      <c r="H5" s="38">
        <v>2010</v>
      </c>
      <c r="I5" s="38">
        <v>2011</v>
      </c>
      <c r="J5" s="38">
        <v>2012</v>
      </c>
      <c r="K5" s="38">
        <v>2013</v>
      </c>
      <c r="L5" s="38">
        <v>2014</v>
      </c>
      <c r="M5" s="38">
        <v>2015</v>
      </c>
      <c r="N5" s="40">
        <v>2016</v>
      </c>
    </row>
    <row r="6" spans="1:14" s="92" customFormat="1" ht="15.75" customHeight="1">
      <c r="A6" s="405" t="s">
        <v>201</v>
      </c>
      <c r="B6" s="118" t="s">
        <v>202</v>
      </c>
      <c r="C6" s="119">
        <f t="shared" ref="C6:N6" si="0">C7+C8+C9</f>
        <v>1210</v>
      </c>
      <c r="D6" s="119">
        <f t="shared" si="0"/>
        <v>1316</v>
      </c>
      <c r="E6" s="119">
        <f t="shared" si="0"/>
        <v>1420</v>
      </c>
      <c r="F6" s="119">
        <f t="shared" si="0"/>
        <v>1605</v>
      </c>
      <c r="G6" s="119">
        <f t="shared" si="0"/>
        <v>1458</v>
      </c>
      <c r="H6" s="119">
        <f t="shared" si="0"/>
        <v>1438</v>
      </c>
      <c r="I6" s="119">
        <f t="shared" si="0"/>
        <v>1269</v>
      </c>
      <c r="J6" s="119">
        <f t="shared" si="0"/>
        <v>1308</v>
      </c>
      <c r="K6" s="119">
        <f t="shared" si="0"/>
        <v>1275</v>
      </c>
      <c r="L6" s="119">
        <f t="shared" si="0"/>
        <v>1240</v>
      </c>
      <c r="M6" s="119">
        <f t="shared" si="0"/>
        <v>1067</v>
      </c>
      <c r="N6" s="120">
        <f t="shared" si="0"/>
        <v>693</v>
      </c>
    </row>
    <row r="7" spans="1:14" ht="15.75" customHeight="1">
      <c r="A7" s="405"/>
      <c r="B7" s="121" t="s">
        <v>203</v>
      </c>
      <c r="C7" s="119">
        <v>1035</v>
      </c>
      <c r="D7" s="119">
        <v>1111</v>
      </c>
      <c r="E7" s="119">
        <v>1160</v>
      </c>
      <c r="F7" s="119">
        <v>1266</v>
      </c>
      <c r="G7" s="119">
        <v>1180</v>
      </c>
      <c r="H7" s="119">
        <v>1175</v>
      </c>
      <c r="I7" s="119">
        <v>1020</v>
      </c>
      <c r="J7" s="119">
        <v>1027</v>
      </c>
      <c r="K7" s="119">
        <v>990</v>
      </c>
      <c r="L7" s="119">
        <v>941</v>
      </c>
      <c r="M7" s="119">
        <v>841</v>
      </c>
      <c r="N7" s="120">
        <v>505</v>
      </c>
    </row>
    <row r="8" spans="1:14" ht="15.75" customHeight="1">
      <c r="A8" s="405"/>
      <c r="B8" s="121" t="s">
        <v>204</v>
      </c>
      <c r="C8" s="119">
        <v>35</v>
      </c>
      <c r="D8" s="119">
        <v>49</v>
      </c>
      <c r="E8" s="119">
        <v>57</v>
      </c>
      <c r="F8" s="119">
        <v>72</v>
      </c>
      <c r="G8" s="119">
        <v>52</v>
      </c>
      <c r="H8" s="119">
        <v>63</v>
      </c>
      <c r="I8" s="119">
        <v>54</v>
      </c>
      <c r="J8" s="119">
        <v>92</v>
      </c>
      <c r="K8" s="119">
        <v>84</v>
      </c>
      <c r="L8" s="119">
        <v>88</v>
      </c>
      <c r="M8" s="119">
        <v>100</v>
      </c>
      <c r="N8" s="120">
        <v>123</v>
      </c>
    </row>
    <row r="9" spans="1:14" ht="15.75" customHeight="1">
      <c r="A9" s="405"/>
      <c r="B9" s="122" t="s">
        <v>205</v>
      </c>
      <c r="C9" s="123">
        <v>140</v>
      </c>
      <c r="D9" s="123">
        <v>156</v>
      </c>
      <c r="E9" s="123">
        <v>203</v>
      </c>
      <c r="F9" s="123">
        <v>267</v>
      </c>
      <c r="G9" s="123">
        <v>226</v>
      </c>
      <c r="H9" s="123">
        <v>200</v>
      </c>
      <c r="I9" s="123">
        <v>195</v>
      </c>
      <c r="J9" s="123">
        <v>189</v>
      </c>
      <c r="K9" s="123">
        <v>201</v>
      </c>
      <c r="L9" s="123">
        <v>211</v>
      </c>
      <c r="M9" s="123">
        <v>126</v>
      </c>
      <c r="N9" s="124">
        <v>65</v>
      </c>
    </row>
    <row r="10" spans="1:14" ht="15.75" customHeight="1">
      <c r="A10" s="406" t="s">
        <v>206</v>
      </c>
      <c r="B10" s="125" t="s">
        <v>202</v>
      </c>
      <c r="C10" s="119">
        <f t="shared" ref="C10:N10" si="1">C11+C12+C13</f>
        <v>253</v>
      </c>
      <c r="D10" s="119">
        <f t="shared" si="1"/>
        <v>267</v>
      </c>
      <c r="E10" s="119">
        <f t="shared" si="1"/>
        <v>321</v>
      </c>
      <c r="F10" s="119">
        <f t="shared" si="1"/>
        <v>381</v>
      </c>
      <c r="G10" s="119">
        <f t="shared" si="1"/>
        <v>338</v>
      </c>
      <c r="H10" s="119">
        <f t="shared" si="1"/>
        <v>313</v>
      </c>
      <c r="I10" s="119">
        <f t="shared" si="1"/>
        <v>344</v>
      </c>
      <c r="J10" s="119">
        <f t="shared" si="1"/>
        <v>358</v>
      </c>
      <c r="K10" s="119">
        <f t="shared" si="1"/>
        <v>464</v>
      </c>
      <c r="L10" s="119">
        <f t="shared" si="1"/>
        <v>545</v>
      </c>
      <c r="M10" s="119">
        <f t="shared" si="1"/>
        <v>848</v>
      </c>
      <c r="N10" s="120">
        <f t="shared" si="1"/>
        <v>1277</v>
      </c>
    </row>
    <row r="11" spans="1:14" s="17" customFormat="1" ht="15.75" customHeight="1">
      <c r="A11" s="405"/>
      <c r="B11" s="18" t="s">
        <v>203</v>
      </c>
      <c r="C11" s="119">
        <v>192</v>
      </c>
      <c r="D11" s="119">
        <v>203</v>
      </c>
      <c r="E11" s="119">
        <v>230</v>
      </c>
      <c r="F11" s="119">
        <v>256</v>
      </c>
      <c r="G11" s="119">
        <v>225</v>
      </c>
      <c r="H11" s="119">
        <v>220</v>
      </c>
      <c r="I11" s="119">
        <v>256</v>
      </c>
      <c r="J11" s="119">
        <v>256</v>
      </c>
      <c r="K11" s="119">
        <v>338</v>
      </c>
      <c r="L11" s="119">
        <v>390</v>
      </c>
      <c r="M11" s="119">
        <v>628</v>
      </c>
      <c r="N11" s="120">
        <v>1008</v>
      </c>
    </row>
    <row r="12" spans="1:14" ht="15.75" customHeight="1">
      <c r="A12" s="405"/>
      <c r="B12" s="121" t="s">
        <v>204</v>
      </c>
      <c r="C12" s="119">
        <v>28</v>
      </c>
      <c r="D12" s="119">
        <v>25</v>
      </c>
      <c r="E12" s="119">
        <v>29</v>
      </c>
      <c r="F12" s="119">
        <v>41</v>
      </c>
      <c r="G12" s="119">
        <v>36</v>
      </c>
      <c r="H12" s="119">
        <v>31</v>
      </c>
      <c r="I12" s="119">
        <v>30</v>
      </c>
      <c r="J12" s="119">
        <v>35</v>
      </c>
      <c r="K12" s="119">
        <v>48</v>
      </c>
      <c r="L12" s="119">
        <v>61</v>
      </c>
      <c r="M12" s="119">
        <v>114</v>
      </c>
      <c r="N12" s="120">
        <v>163</v>
      </c>
    </row>
    <row r="13" spans="1:14" ht="15.75" customHeight="1">
      <c r="A13" s="407"/>
      <c r="B13" s="121" t="s">
        <v>205</v>
      </c>
      <c r="C13" s="119">
        <v>33</v>
      </c>
      <c r="D13" s="119">
        <v>39</v>
      </c>
      <c r="E13" s="119">
        <v>62</v>
      </c>
      <c r="F13" s="119">
        <v>84</v>
      </c>
      <c r="G13" s="119">
        <v>77</v>
      </c>
      <c r="H13" s="119">
        <v>62</v>
      </c>
      <c r="I13" s="119">
        <v>58</v>
      </c>
      <c r="J13" s="119">
        <v>67</v>
      </c>
      <c r="K13" s="119">
        <v>78</v>
      </c>
      <c r="L13" s="119">
        <v>94</v>
      </c>
      <c r="M13" s="119">
        <v>106</v>
      </c>
      <c r="N13" s="120">
        <v>106</v>
      </c>
    </row>
    <row r="14" spans="1:14">
      <c r="A14" s="126" t="s">
        <v>207</v>
      </c>
      <c r="B14" s="127"/>
      <c r="C14" s="128">
        <f>C10+C6</f>
        <v>1463</v>
      </c>
      <c r="D14" s="128">
        <f t="shared" ref="D14:N14" si="2">D10+D6</f>
        <v>1583</v>
      </c>
      <c r="E14" s="128">
        <f t="shared" si="2"/>
        <v>1741</v>
      </c>
      <c r="F14" s="128">
        <f t="shared" si="2"/>
        <v>1986</v>
      </c>
      <c r="G14" s="128">
        <f t="shared" si="2"/>
        <v>1796</v>
      </c>
      <c r="H14" s="128">
        <f t="shared" si="2"/>
        <v>1751</v>
      </c>
      <c r="I14" s="128">
        <f t="shared" si="2"/>
        <v>1613</v>
      </c>
      <c r="J14" s="128">
        <f t="shared" si="2"/>
        <v>1666</v>
      </c>
      <c r="K14" s="128">
        <f t="shared" si="2"/>
        <v>1739</v>
      </c>
      <c r="L14" s="128">
        <f t="shared" si="2"/>
        <v>1785</v>
      </c>
      <c r="M14" s="128">
        <f t="shared" si="2"/>
        <v>1915</v>
      </c>
      <c r="N14" s="129">
        <f t="shared" si="2"/>
        <v>1970</v>
      </c>
    </row>
    <row r="15" spans="1:14">
      <c r="A15" s="17"/>
    </row>
    <row r="17" spans="1:14" ht="14.25">
      <c r="A17" s="116"/>
      <c r="B17" s="117"/>
      <c r="C17" s="38">
        <v>2005</v>
      </c>
      <c r="D17" s="38">
        <v>2006</v>
      </c>
      <c r="E17" s="38">
        <v>2007</v>
      </c>
      <c r="F17" s="38">
        <v>2008</v>
      </c>
      <c r="G17" s="38">
        <v>2009</v>
      </c>
      <c r="H17" s="38">
        <v>2010</v>
      </c>
      <c r="I17" s="38">
        <v>2011</v>
      </c>
      <c r="J17" s="38">
        <v>2012</v>
      </c>
      <c r="K17" s="38">
        <v>2013</v>
      </c>
      <c r="L17" s="38">
        <v>2014</v>
      </c>
      <c r="M17" s="38">
        <v>2015</v>
      </c>
      <c r="N17" s="40">
        <v>2016</v>
      </c>
    </row>
    <row r="18" spans="1:14" ht="15.75" customHeight="1">
      <c r="A18" s="405" t="s">
        <v>201</v>
      </c>
      <c r="B18" s="118" t="s">
        <v>202</v>
      </c>
      <c r="C18" s="130">
        <f t="shared" ref="C18:N18" si="3">C19+C20+C21</f>
        <v>1</v>
      </c>
      <c r="D18" s="130">
        <f t="shared" si="3"/>
        <v>1</v>
      </c>
      <c r="E18" s="130">
        <f t="shared" si="3"/>
        <v>1</v>
      </c>
      <c r="F18" s="130">
        <f t="shared" si="3"/>
        <v>1</v>
      </c>
      <c r="G18" s="130">
        <f t="shared" si="3"/>
        <v>1</v>
      </c>
      <c r="H18" s="130">
        <f t="shared" si="3"/>
        <v>1</v>
      </c>
      <c r="I18" s="130">
        <f t="shared" si="3"/>
        <v>1</v>
      </c>
      <c r="J18" s="130">
        <f t="shared" si="3"/>
        <v>1</v>
      </c>
      <c r="K18" s="130">
        <f t="shared" si="3"/>
        <v>1</v>
      </c>
      <c r="L18" s="130">
        <f t="shared" si="3"/>
        <v>1</v>
      </c>
      <c r="M18" s="130">
        <f t="shared" si="3"/>
        <v>1</v>
      </c>
      <c r="N18" s="131">
        <f t="shared" si="3"/>
        <v>1</v>
      </c>
    </row>
    <row r="19" spans="1:14" ht="15.75" customHeight="1">
      <c r="A19" s="405"/>
      <c r="B19" s="121" t="s">
        <v>203</v>
      </c>
      <c r="C19" s="130">
        <f t="shared" ref="C19:N21" si="4">C7/C$6</f>
        <v>0.85537190082644632</v>
      </c>
      <c r="D19" s="130">
        <f t="shared" si="4"/>
        <v>0.8442249240121581</v>
      </c>
      <c r="E19" s="130">
        <f t="shared" si="4"/>
        <v>0.81690140845070425</v>
      </c>
      <c r="F19" s="130">
        <f t="shared" si="4"/>
        <v>0.78878504672897198</v>
      </c>
      <c r="G19" s="130">
        <f t="shared" si="4"/>
        <v>0.80932784636488342</v>
      </c>
      <c r="H19" s="130">
        <f t="shared" si="4"/>
        <v>0.81710709318497909</v>
      </c>
      <c r="I19" s="130">
        <f t="shared" si="4"/>
        <v>0.80378250591016553</v>
      </c>
      <c r="J19" s="130">
        <f t="shared" si="4"/>
        <v>0.78516819571865448</v>
      </c>
      <c r="K19" s="130">
        <f t="shared" si="4"/>
        <v>0.77647058823529413</v>
      </c>
      <c r="L19" s="130">
        <f t="shared" si="4"/>
        <v>0.75887096774193552</v>
      </c>
      <c r="M19" s="130">
        <f t="shared" si="4"/>
        <v>0.78819119025304596</v>
      </c>
      <c r="N19" s="131">
        <f t="shared" si="4"/>
        <v>0.72871572871572876</v>
      </c>
    </row>
    <row r="20" spans="1:14" ht="15.75" customHeight="1">
      <c r="A20" s="405"/>
      <c r="B20" s="121" t="s">
        <v>204</v>
      </c>
      <c r="C20" s="130">
        <f t="shared" si="4"/>
        <v>2.8925619834710745E-2</v>
      </c>
      <c r="D20" s="130">
        <f t="shared" si="4"/>
        <v>3.7234042553191488E-2</v>
      </c>
      <c r="E20" s="130">
        <f t="shared" si="4"/>
        <v>4.0140845070422537E-2</v>
      </c>
      <c r="F20" s="130">
        <f t="shared" si="4"/>
        <v>4.4859813084112146E-2</v>
      </c>
      <c r="G20" s="130">
        <f t="shared" si="4"/>
        <v>3.5665294924554183E-2</v>
      </c>
      <c r="H20" s="130">
        <f t="shared" si="4"/>
        <v>4.3810848400556331E-2</v>
      </c>
      <c r="I20" s="130">
        <f t="shared" si="4"/>
        <v>4.2553191489361701E-2</v>
      </c>
      <c r="J20" s="130">
        <f t="shared" si="4"/>
        <v>7.0336391437308868E-2</v>
      </c>
      <c r="K20" s="130">
        <f t="shared" si="4"/>
        <v>6.5882352941176475E-2</v>
      </c>
      <c r="L20" s="130">
        <f t="shared" si="4"/>
        <v>7.0967741935483872E-2</v>
      </c>
      <c r="M20" s="130">
        <f t="shared" si="4"/>
        <v>9.3720712277413312E-2</v>
      </c>
      <c r="N20" s="131">
        <f t="shared" si="4"/>
        <v>0.1774891774891775</v>
      </c>
    </row>
    <row r="21" spans="1:14" ht="15.75" customHeight="1">
      <c r="A21" s="405"/>
      <c r="B21" s="122" t="s">
        <v>205</v>
      </c>
      <c r="C21" s="132">
        <f t="shared" si="4"/>
        <v>0.11570247933884298</v>
      </c>
      <c r="D21" s="132">
        <f t="shared" si="4"/>
        <v>0.11854103343465046</v>
      </c>
      <c r="E21" s="132">
        <f t="shared" si="4"/>
        <v>0.14295774647887324</v>
      </c>
      <c r="F21" s="132">
        <f t="shared" si="4"/>
        <v>0.16635514018691588</v>
      </c>
      <c r="G21" s="132">
        <f t="shared" si="4"/>
        <v>0.15500685871056241</v>
      </c>
      <c r="H21" s="132">
        <f t="shared" si="4"/>
        <v>0.13908205841446453</v>
      </c>
      <c r="I21" s="132">
        <f t="shared" si="4"/>
        <v>0.15366430260047281</v>
      </c>
      <c r="J21" s="132">
        <f t="shared" si="4"/>
        <v>0.14449541284403669</v>
      </c>
      <c r="K21" s="132">
        <f t="shared" si="4"/>
        <v>0.15764705882352942</v>
      </c>
      <c r="L21" s="132">
        <f t="shared" si="4"/>
        <v>0.17016129032258065</v>
      </c>
      <c r="M21" s="132">
        <f t="shared" si="4"/>
        <v>0.11808809746954077</v>
      </c>
      <c r="N21" s="133">
        <f t="shared" si="4"/>
        <v>9.3795093795093792E-2</v>
      </c>
    </row>
    <row r="22" spans="1:14" ht="15.75" customHeight="1">
      <c r="A22" s="406" t="s">
        <v>206</v>
      </c>
      <c r="B22" s="125" t="s">
        <v>202</v>
      </c>
      <c r="C22" s="130">
        <f t="shared" ref="C22:N22" si="5">C23+C24+C25</f>
        <v>1</v>
      </c>
      <c r="D22" s="130">
        <f t="shared" si="5"/>
        <v>1</v>
      </c>
      <c r="E22" s="130">
        <f t="shared" si="5"/>
        <v>1</v>
      </c>
      <c r="F22" s="130">
        <f t="shared" si="5"/>
        <v>1</v>
      </c>
      <c r="G22" s="130">
        <f t="shared" si="5"/>
        <v>1</v>
      </c>
      <c r="H22" s="130">
        <f t="shared" si="5"/>
        <v>1</v>
      </c>
      <c r="I22" s="130">
        <f t="shared" si="5"/>
        <v>1</v>
      </c>
      <c r="J22" s="130">
        <f t="shared" si="5"/>
        <v>1</v>
      </c>
      <c r="K22" s="130">
        <f t="shared" si="5"/>
        <v>1</v>
      </c>
      <c r="L22" s="130">
        <f t="shared" si="5"/>
        <v>1</v>
      </c>
      <c r="M22" s="130">
        <f t="shared" si="5"/>
        <v>1</v>
      </c>
      <c r="N22" s="131">
        <f t="shared" si="5"/>
        <v>1</v>
      </c>
    </row>
    <row r="23" spans="1:14" ht="15.75" customHeight="1">
      <c r="A23" s="405"/>
      <c r="B23" s="18" t="s">
        <v>203</v>
      </c>
      <c r="C23" s="130">
        <f t="shared" ref="C23:N25" si="6">C11/C$10</f>
        <v>0.75889328063241102</v>
      </c>
      <c r="D23" s="130">
        <f t="shared" si="6"/>
        <v>0.76029962546816476</v>
      </c>
      <c r="E23" s="130">
        <f t="shared" si="6"/>
        <v>0.71651090342679125</v>
      </c>
      <c r="F23" s="130">
        <f t="shared" si="6"/>
        <v>0.67191601049868765</v>
      </c>
      <c r="G23" s="130">
        <f t="shared" si="6"/>
        <v>0.66568047337278102</v>
      </c>
      <c r="H23" s="130">
        <f t="shared" si="6"/>
        <v>0.70287539936102239</v>
      </c>
      <c r="I23" s="130">
        <f t="shared" si="6"/>
        <v>0.7441860465116279</v>
      </c>
      <c r="J23" s="130">
        <f t="shared" si="6"/>
        <v>0.71508379888268159</v>
      </c>
      <c r="K23" s="130">
        <f t="shared" si="6"/>
        <v>0.72844827586206895</v>
      </c>
      <c r="L23" s="130">
        <f t="shared" si="6"/>
        <v>0.7155963302752294</v>
      </c>
      <c r="M23" s="130">
        <f t="shared" si="6"/>
        <v>0.74056603773584906</v>
      </c>
      <c r="N23" s="131">
        <f t="shared" si="6"/>
        <v>0.78935003915426782</v>
      </c>
    </row>
    <row r="24" spans="1:14" ht="15.75" customHeight="1">
      <c r="A24" s="405"/>
      <c r="B24" s="121" t="s">
        <v>204</v>
      </c>
      <c r="C24" s="130">
        <f t="shared" si="6"/>
        <v>0.11067193675889328</v>
      </c>
      <c r="D24" s="130">
        <f t="shared" si="6"/>
        <v>9.3632958801498134E-2</v>
      </c>
      <c r="E24" s="130">
        <f t="shared" si="6"/>
        <v>9.0342679127725853E-2</v>
      </c>
      <c r="F24" s="130">
        <f t="shared" si="6"/>
        <v>0.10761154855643044</v>
      </c>
      <c r="G24" s="130">
        <f t="shared" si="6"/>
        <v>0.10650887573964497</v>
      </c>
      <c r="H24" s="130">
        <f t="shared" si="6"/>
        <v>9.9041533546325874E-2</v>
      </c>
      <c r="I24" s="130">
        <f t="shared" si="6"/>
        <v>8.7209302325581398E-2</v>
      </c>
      <c r="J24" s="130">
        <f t="shared" si="6"/>
        <v>9.7765363128491614E-2</v>
      </c>
      <c r="K24" s="130">
        <f t="shared" si="6"/>
        <v>0.10344827586206896</v>
      </c>
      <c r="L24" s="130">
        <f t="shared" si="6"/>
        <v>0.11192660550458716</v>
      </c>
      <c r="M24" s="130">
        <f t="shared" si="6"/>
        <v>0.13443396226415094</v>
      </c>
      <c r="N24" s="131">
        <f t="shared" si="6"/>
        <v>0.12764291307752546</v>
      </c>
    </row>
    <row r="25" spans="1:14" ht="15.75" customHeight="1">
      <c r="A25" s="407"/>
      <c r="B25" s="121" t="s">
        <v>205</v>
      </c>
      <c r="C25" s="130">
        <f t="shared" si="6"/>
        <v>0.13043478260869565</v>
      </c>
      <c r="D25" s="130">
        <f t="shared" si="6"/>
        <v>0.14606741573033707</v>
      </c>
      <c r="E25" s="130">
        <f t="shared" si="6"/>
        <v>0.19314641744548286</v>
      </c>
      <c r="F25" s="130">
        <f t="shared" si="6"/>
        <v>0.22047244094488189</v>
      </c>
      <c r="G25" s="130">
        <f t="shared" si="6"/>
        <v>0.22781065088757396</v>
      </c>
      <c r="H25" s="130">
        <f t="shared" si="6"/>
        <v>0.19808306709265175</v>
      </c>
      <c r="I25" s="130">
        <f t="shared" si="6"/>
        <v>0.16860465116279069</v>
      </c>
      <c r="J25" s="130">
        <f t="shared" si="6"/>
        <v>0.18715083798882681</v>
      </c>
      <c r="K25" s="130">
        <f t="shared" si="6"/>
        <v>0.16810344827586207</v>
      </c>
      <c r="L25" s="130">
        <f t="shared" si="6"/>
        <v>0.1724770642201835</v>
      </c>
      <c r="M25" s="130">
        <f t="shared" si="6"/>
        <v>0.125</v>
      </c>
      <c r="N25" s="131">
        <f t="shared" si="6"/>
        <v>8.3007047768206735E-2</v>
      </c>
    </row>
    <row r="26" spans="1:14" ht="15.75" customHeight="1"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4">
      <c r="A27" s="106" t="s">
        <v>208</v>
      </c>
    </row>
    <row r="28" spans="1:14">
      <c r="A28" s="8" t="s">
        <v>120</v>
      </c>
    </row>
  </sheetData>
  <mergeCells count="4">
    <mergeCell ref="A6:A9"/>
    <mergeCell ref="A10:A13"/>
    <mergeCell ref="A18:A21"/>
    <mergeCell ref="A22:A25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0B66-BCB9-469A-B984-46212BDEF866}">
  <dimension ref="A1:O26"/>
  <sheetViews>
    <sheetView showGridLines="0" zoomScaleNormal="100" workbookViewId="0">
      <selection activeCell="A2" sqref="A2"/>
    </sheetView>
  </sheetViews>
  <sheetFormatPr defaultColWidth="11.42578125" defaultRowHeight="12.75"/>
  <cols>
    <col min="1" max="1" width="24.28515625" bestFit="1" customWidth="1"/>
    <col min="2" max="2" width="26" bestFit="1" customWidth="1"/>
    <col min="3" max="12" width="6.7109375" customWidth="1"/>
    <col min="13" max="17" width="6.140625" customWidth="1"/>
    <col min="20" max="20" width="5" bestFit="1" customWidth="1"/>
  </cols>
  <sheetData>
    <row r="1" spans="1:15">
      <c r="A1" s="45" t="s">
        <v>112</v>
      </c>
    </row>
    <row r="2" spans="1:15" ht="18">
      <c r="A2" s="1" t="s">
        <v>209</v>
      </c>
    </row>
    <row r="3" spans="1:15" ht="15.75" customHeight="1">
      <c r="A3" s="398" t="s">
        <v>210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</row>
    <row r="4" spans="1:15" ht="15.75" customHeight="1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</row>
    <row r="5" spans="1:15">
      <c r="A5" s="96"/>
    </row>
    <row r="6" spans="1:15">
      <c r="A6" s="408" t="s">
        <v>211</v>
      </c>
      <c r="B6" s="135" t="s">
        <v>212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  <c r="M6" s="138"/>
      <c r="N6" s="138"/>
      <c r="O6" s="138"/>
    </row>
    <row r="7" spans="1:15" ht="27.75" customHeight="1">
      <c r="A7" s="409"/>
      <c r="B7" s="139" t="s">
        <v>213</v>
      </c>
      <c r="C7" s="140" t="s">
        <v>214</v>
      </c>
      <c r="D7" s="140" t="s">
        <v>215</v>
      </c>
      <c r="E7" s="140" t="s">
        <v>216</v>
      </c>
      <c r="F7" s="140" t="s">
        <v>217</v>
      </c>
      <c r="G7" s="140" t="s">
        <v>218</v>
      </c>
      <c r="H7" s="140" t="s">
        <v>219</v>
      </c>
      <c r="I7" s="140" t="s">
        <v>220</v>
      </c>
      <c r="J7" s="140" t="s">
        <v>221</v>
      </c>
      <c r="K7" s="140" t="s">
        <v>222</v>
      </c>
      <c r="L7" s="141" t="s">
        <v>223</v>
      </c>
    </row>
    <row r="8" spans="1:15">
      <c r="A8" s="87" t="s">
        <v>224</v>
      </c>
      <c r="B8" s="96" t="s">
        <v>225</v>
      </c>
      <c r="C8" s="142">
        <v>0.30816752246469831</v>
      </c>
      <c r="D8" s="143">
        <v>0.31319685615061232</v>
      </c>
      <c r="E8" s="142">
        <v>0.30379480710606538</v>
      </c>
      <c r="F8" s="142">
        <v>0.28888616290480862</v>
      </c>
      <c r="G8" s="143">
        <v>0.27941610144500145</v>
      </c>
      <c r="H8" s="142">
        <v>0.26750648388291959</v>
      </c>
      <c r="I8" s="142">
        <v>0.2703722334004024</v>
      </c>
      <c r="J8" s="142">
        <v>0.27255709472107825</v>
      </c>
      <c r="K8" s="144">
        <v>0.27078085642317379</v>
      </c>
      <c r="L8" s="144">
        <v>0.26211180124223604</v>
      </c>
    </row>
    <row r="9" spans="1:15">
      <c r="A9" s="87"/>
      <c r="B9" s="145" t="s">
        <v>226</v>
      </c>
      <c r="C9" s="146">
        <v>1.6046213093709885E-3</v>
      </c>
      <c r="D9" s="147">
        <v>2.5589471760190095E-3</v>
      </c>
      <c r="E9" s="100">
        <v>4.6252496583622411E-3</v>
      </c>
      <c r="F9" s="100">
        <v>7.8508341511285568E-3</v>
      </c>
      <c r="G9" s="148">
        <v>1.4744913005013271E-2</v>
      </c>
      <c r="H9" s="100">
        <v>2.3897739903668024E-2</v>
      </c>
      <c r="I9" s="100">
        <v>3.9738430583501003E-2</v>
      </c>
      <c r="J9" s="100">
        <v>5.6158742044178207E-2</v>
      </c>
      <c r="K9" s="101">
        <v>7.3677581863979852E-2</v>
      </c>
      <c r="L9" s="101">
        <v>9.6894409937888198E-2</v>
      </c>
    </row>
    <row r="10" spans="1:15">
      <c r="A10" s="87"/>
      <c r="B10" s="145" t="s">
        <v>227</v>
      </c>
      <c r="C10" s="100">
        <v>0.1099165596919127</v>
      </c>
      <c r="D10" s="148">
        <v>0.11972217144946079</v>
      </c>
      <c r="E10" s="100">
        <v>0.13160937664248923</v>
      </c>
      <c r="F10" s="100">
        <v>0.1400883218842002</v>
      </c>
      <c r="G10" s="148">
        <v>0.14110881745797699</v>
      </c>
      <c r="H10" s="100">
        <v>0.13875509447943682</v>
      </c>
      <c r="I10" s="100">
        <v>0.13556338028169015</v>
      </c>
      <c r="J10" s="100">
        <v>0.12953949831523773</v>
      </c>
      <c r="K10" s="101">
        <v>0.11523929471032746</v>
      </c>
      <c r="L10" s="101">
        <v>9.4409937888198764E-2</v>
      </c>
    </row>
    <row r="11" spans="1:15">
      <c r="A11" s="87"/>
      <c r="B11" s="145" t="s">
        <v>228</v>
      </c>
      <c r="C11" s="100">
        <v>1.1954428754813864E-2</v>
      </c>
      <c r="D11" s="148">
        <v>8.9563151160665325E-3</v>
      </c>
      <c r="E11" s="100">
        <v>8.9351413854725122E-3</v>
      </c>
      <c r="F11" s="100">
        <v>8.096172718351325E-3</v>
      </c>
      <c r="G11" s="148">
        <v>9.2892951931583603E-3</v>
      </c>
      <c r="H11" s="100">
        <v>1.1115227862171175E-2</v>
      </c>
      <c r="I11" s="100">
        <v>1.232394366197183E-2</v>
      </c>
      <c r="J11" s="100">
        <v>1.3103706476974916E-2</v>
      </c>
      <c r="K11" s="101">
        <v>1.1335012594458438E-2</v>
      </c>
      <c r="L11" s="101">
        <v>7.4534161490683228E-3</v>
      </c>
    </row>
    <row r="12" spans="1:15">
      <c r="A12" s="87"/>
      <c r="B12" s="145" t="s">
        <v>229</v>
      </c>
      <c r="C12" s="100">
        <v>4.0837612323491659E-2</v>
      </c>
      <c r="D12" s="148">
        <v>3.3449095229391337E-2</v>
      </c>
      <c r="E12" s="100">
        <v>3.6266162093976664E-2</v>
      </c>
      <c r="F12" s="100">
        <v>4.403827281648675E-2</v>
      </c>
      <c r="G12" s="148">
        <v>4.7331170746092596E-2</v>
      </c>
      <c r="H12" s="100">
        <v>4.5387180437198964E-2</v>
      </c>
      <c r="I12" s="100">
        <v>4.0241448692152917E-2</v>
      </c>
      <c r="J12" s="100">
        <v>3.5192811681018343E-2</v>
      </c>
      <c r="K12" s="101">
        <v>3.5264483627204031E-2</v>
      </c>
      <c r="L12" s="101">
        <v>2.4844720496894408E-2</v>
      </c>
    </row>
    <row r="13" spans="1:15">
      <c r="A13" s="87"/>
      <c r="B13" s="145" t="s">
        <v>230</v>
      </c>
      <c r="C13" s="100">
        <v>0.12163029525032093</v>
      </c>
      <c r="D13" s="148">
        <v>0.12776457685980624</v>
      </c>
      <c r="E13" s="100">
        <v>0.10144013455271733</v>
      </c>
      <c r="F13" s="100">
        <v>6.6364082433758589E-2</v>
      </c>
      <c r="G13" s="148">
        <v>4.3202595104688879E-2</v>
      </c>
      <c r="H13" s="100">
        <v>2.5009262689885143E-2</v>
      </c>
      <c r="I13" s="100">
        <v>1.6096579476861168E-2</v>
      </c>
      <c r="J13" s="100">
        <v>1.0482965181579932E-2</v>
      </c>
      <c r="K13" s="101">
        <v>7.556675062972292E-3</v>
      </c>
      <c r="L13" s="149">
        <v>3.7267080745341614E-3</v>
      </c>
    </row>
    <row r="14" spans="1:15">
      <c r="A14" s="18"/>
      <c r="B14" s="145" t="s">
        <v>231</v>
      </c>
      <c r="C14" s="150">
        <v>2.2224005134788189E-2</v>
      </c>
      <c r="D14" s="151">
        <v>2.065435934929629E-2</v>
      </c>
      <c r="E14" s="150">
        <v>2.0918742773047408E-2</v>
      </c>
      <c r="F14" s="150">
        <v>2.244847890088322E-2</v>
      </c>
      <c r="G14" s="151">
        <v>2.3739309938071364E-2</v>
      </c>
      <c r="H14" s="150">
        <v>2.3341978510559466E-2</v>
      </c>
      <c r="I14" s="150">
        <v>2.6408450704225352E-2</v>
      </c>
      <c r="J14" s="150">
        <v>2.8079371022089104E-2</v>
      </c>
      <c r="K14" s="102">
        <v>2.7707808564231738E-2</v>
      </c>
      <c r="L14" s="102">
        <v>3.4782608695652174E-2</v>
      </c>
    </row>
    <row r="15" spans="1:15">
      <c r="A15" s="87" t="s">
        <v>232</v>
      </c>
      <c r="B15" s="96" t="s">
        <v>233</v>
      </c>
      <c r="C15" s="152">
        <v>0.1043806161745828</v>
      </c>
      <c r="D15" s="153">
        <v>0.1087552549808079</v>
      </c>
      <c r="E15" s="152">
        <v>0.11321349731945758</v>
      </c>
      <c r="F15" s="152">
        <v>0.11727183513248282</v>
      </c>
      <c r="G15" s="153">
        <v>0.11899144795045709</v>
      </c>
      <c r="H15" s="152">
        <v>0.12097072989996295</v>
      </c>
      <c r="I15" s="152">
        <v>0.11996981891348088</v>
      </c>
      <c r="J15" s="152">
        <v>0.1216772744290528</v>
      </c>
      <c r="K15" s="154">
        <v>0.12027707808564232</v>
      </c>
      <c r="L15" s="154">
        <v>0.115527950310559</v>
      </c>
    </row>
    <row r="16" spans="1:15">
      <c r="A16" s="18"/>
      <c r="B16" s="145" t="s">
        <v>234</v>
      </c>
      <c r="C16" s="150">
        <v>8.4563543003851091E-2</v>
      </c>
      <c r="D16" s="151">
        <v>8.8466459513800041E-2</v>
      </c>
      <c r="E16" s="150">
        <v>9.5238095238095233E-2</v>
      </c>
      <c r="F16" s="150">
        <v>0.1031648675171737</v>
      </c>
      <c r="G16" s="151">
        <v>0.10616337363609554</v>
      </c>
      <c r="H16" s="150">
        <v>0.11059651722860318</v>
      </c>
      <c r="I16" s="150">
        <v>0.10915492957746478</v>
      </c>
      <c r="J16" s="150">
        <v>0.11194309247472857</v>
      </c>
      <c r="K16" s="102">
        <v>0.10894206549118388</v>
      </c>
      <c r="L16" s="102">
        <v>0.10434782608695652</v>
      </c>
    </row>
    <row r="17" spans="1:15">
      <c r="A17" s="18"/>
      <c r="B17" s="145" t="s">
        <v>230</v>
      </c>
      <c r="C17" s="150">
        <v>1.7650834403080871E-2</v>
      </c>
      <c r="D17" s="151">
        <v>1.8004021202705174E-2</v>
      </c>
      <c r="E17" s="150">
        <v>1.461158414800799E-2</v>
      </c>
      <c r="F17" s="150">
        <v>1.0426889106967615E-2</v>
      </c>
      <c r="G17" s="151">
        <v>8.69949867295783E-3</v>
      </c>
      <c r="H17" s="150">
        <v>5.5576139310855874E-3</v>
      </c>
      <c r="I17" s="150">
        <v>5.7847082494969816E-3</v>
      </c>
      <c r="J17" s="150">
        <v>3.3695245226506927E-3</v>
      </c>
      <c r="K17" s="102">
        <v>4.4080604534005039E-3</v>
      </c>
      <c r="L17" s="149">
        <v>3.7267080745341614E-3</v>
      </c>
    </row>
    <row r="18" spans="1:15">
      <c r="A18" s="87" t="s">
        <v>235</v>
      </c>
      <c r="B18" s="96" t="s">
        <v>236</v>
      </c>
      <c r="C18" s="152">
        <v>0.10718870346598203</v>
      </c>
      <c r="D18" s="153">
        <v>0.11295923962712484</v>
      </c>
      <c r="E18" s="152">
        <v>0.11321349731945758</v>
      </c>
      <c r="F18" s="152">
        <v>0.11457311089303239</v>
      </c>
      <c r="G18" s="153">
        <v>0.11736950751990563</v>
      </c>
      <c r="H18" s="152">
        <v>0.11856243052982586</v>
      </c>
      <c r="I18" s="152">
        <v>0.11619718309859155</v>
      </c>
      <c r="J18" s="152">
        <v>0.1224260576563085</v>
      </c>
      <c r="K18" s="154">
        <v>0.12657430730478589</v>
      </c>
      <c r="L18" s="154">
        <v>0.13664596273291926</v>
      </c>
    </row>
    <row r="19" spans="1:15">
      <c r="A19" s="87"/>
      <c r="B19" s="145" t="s">
        <v>237</v>
      </c>
      <c r="C19" s="150">
        <v>5.6081514762516049E-2</v>
      </c>
      <c r="D19" s="151">
        <v>5.8124657283860355E-2</v>
      </c>
      <c r="E19" s="150">
        <v>5.7815620729528013E-2</v>
      </c>
      <c r="F19" s="150">
        <v>5.94946025515211E-2</v>
      </c>
      <c r="G19" s="151">
        <v>6.2960778531406664E-2</v>
      </c>
      <c r="H19" s="150">
        <v>6.4283067802889962E-2</v>
      </c>
      <c r="I19" s="150">
        <v>6.6649899396378276E-2</v>
      </c>
      <c r="J19" s="150">
        <v>7.2257581430175966E-2</v>
      </c>
      <c r="K19" s="102">
        <v>7.7455919395465991E-2</v>
      </c>
      <c r="L19" s="102">
        <v>8.1987577639751549E-2</v>
      </c>
    </row>
    <row r="20" spans="1:15">
      <c r="A20" s="18"/>
      <c r="B20" s="145" t="s">
        <v>238</v>
      </c>
      <c r="C20" s="150">
        <v>2.3267008985879332E-2</v>
      </c>
      <c r="D20" s="151">
        <v>2.4401389142752698E-2</v>
      </c>
      <c r="E20" s="150">
        <v>2.5859350362661623E-2</v>
      </c>
      <c r="F20" s="150">
        <v>2.9931305201177625E-2</v>
      </c>
      <c r="G20" s="151">
        <v>3.1996461220878798E-2</v>
      </c>
      <c r="H20" s="150">
        <v>3.3345683586513526E-2</v>
      </c>
      <c r="I20" s="150">
        <v>3.345070422535211E-2</v>
      </c>
      <c r="J20" s="150">
        <v>3.5941594908274054E-2</v>
      </c>
      <c r="K20" s="102">
        <v>3.9042821158690177E-2</v>
      </c>
      <c r="L20" s="102">
        <v>4.472049689440994E-2</v>
      </c>
    </row>
    <row r="21" spans="1:15">
      <c r="A21" s="18"/>
      <c r="B21" s="145" t="s">
        <v>230</v>
      </c>
      <c r="C21" s="150">
        <v>2.5192554557124519E-2</v>
      </c>
      <c r="D21" s="151">
        <v>2.7691464083348567E-2</v>
      </c>
      <c r="E21" s="150">
        <v>2.6384946914748238E-2</v>
      </c>
      <c r="F21" s="150">
        <v>2.146712463199215E-2</v>
      </c>
      <c r="G21" s="151">
        <v>1.7988793866116189E-2</v>
      </c>
      <c r="H21" s="150">
        <v>1.6302334197851057E-2</v>
      </c>
      <c r="I21" s="150">
        <v>1.0311871227364185E-2</v>
      </c>
      <c r="J21" s="150">
        <v>8.9853987270685134E-3</v>
      </c>
      <c r="K21" s="102">
        <v>6.9269521410579345E-3</v>
      </c>
      <c r="L21" s="102">
        <v>6.2111801242236021E-3</v>
      </c>
    </row>
    <row r="22" spans="1:15">
      <c r="A22" s="87" t="s">
        <v>239</v>
      </c>
      <c r="B22" s="145"/>
      <c r="C22" s="150">
        <v>0.48026315789473684</v>
      </c>
      <c r="D22" s="150">
        <v>0.46508864924145493</v>
      </c>
      <c r="E22" s="150">
        <v>0.46977819825501943</v>
      </c>
      <c r="F22" s="150">
        <v>0.47926889106967613</v>
      </c>
      <c r="G22" s="150">
        <v>0.48422294308463582</v>
      </c>
      <c r="H22" s="150">
        <v>0.49296035568729157</v>
      </c>
      <c r="I22" s="150">
        <v>0.49346076458752514</v>
      </c>
      <c r="J22" s="150">
        <v>0.48333957319356047</v>
      </c>
      <c r="K22" s="150">
        <v>0.48236775818639799</v>
      </c>
      <c r="L22" s="102">
        <v>0.48571428571428571</v>
      </c>
    </row>
    <row r="23" spans="1:15">
      <c r="A23" s="87" t="s">
        <v>16</v>
      </c>
      <c r="B23" s="145"/>
      <c r="C23" s="150">
        <f>C22+C18+C15+C8</f>
        <v>1</v>
      </c>
      <c r="D23" s="150">
        <f t="shared" ref="D23:L23" si="0">D22+D18+D15+D8</f>
        <v>1</v>
      </c>
      <c r="E23" s="150">
        <f t="shared" si="0"/>
        <v>1</v>
      </c>
      <c r="F23" s="150">
        <f t="shared" si="0"/>
        <v>1</v>
      </c>
      <c r="G23" s="150">
        <f t="shared" si="0"/>
        <v>1</v>
      </c>
      <c r="H23" s="150">
        <f t="shared" si="0"/>
        <v>1</v>
      </c>
      <c r="I23" s="150">
        <f t="shared" si="0"/>
        <v>1</v>
      </c>
      <c r="J23" s="150">
        <f t="shared" si="0"/>
        <v>1</v>
      </c>
      <c r="K23" s="150">
        <f t="shared" si="0"/>
        <v>1</v>
      </c>
      <c r="L23" s="102">
        <f t="shared" si="0"/>
        <v>1</v>
      </c>
    </row>
    <row r="24" spans="1:15">
      <c r="A24" s="19" t="s">
        <v>240</v>
      </c>
      <c r="B24" s="17"/>
      <c r="C24" s="93">
        <v>12464</v>
      </c>
      <c r="D24" s="93">
        <v>10942</v>
      </c>
      <c r="E24" s="93">
        <v>9513</v>
      </c>
      <c r="F24" s="93">
        <v>8152</v>
      </c>
      <c r="G24" s="93">
        <v>6782</v>
      </c>
      <c r="H24" s="93">
        <v>5398</v>
      </c>
      <c r="I24" s="93">
        <v>3976</v>
      </c>
      <c r="J24" s="93">
        <v>2671</v>
      </c>
      <c r="K24" s="93">
        <v>1588</v>
      </c>
      <c r="L24" s="155">
        <v>805</v>
      </c>
    </row>
    <row r="25" spans="1:15"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</row>
    <row r="26" spans="1:15">
      <c r="A26" s="8" t="s">
        <v>120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</row>
  </sheetData>
  <mergeCells count="2">
    <mergeCell ref="A3:M4"/>
    <mergeCell ref="A6:A7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1AC5-CF46-40C6-A850-03713D7F7C4B}">
  <dimension ref="A1:P20"/>
  <sheetViews>
    <sheetView showGridLines="0" zoomScaleNormal="100" workbookViewId="0">
      <selection activeCell="A2" sqref="A2"/>
    </sheetView>
  </sheetViews>
  <sheetFormatPr defaultColWidth="11.42578125" defaultRowHeight="12.75"/>
  <cols>
    <col min="1" max="1" width="34.85546875" customWidth="1"/>
    <col min="2" max="12" width="6.85546875" customWidth="1"/>
    <col min="13" max="14" width="7.42578125" customWidth="1"/>
    <col min="15" max="15" width="7.7109375" customWidth="1"/>
  </cols>
  <sheetData>
    <row r="1" spans="1:16">
      <c r="A1" s="45" t="s">
        <v>241</v>
      </c>
    </row>
    <row r="2" spans="1:16" ht="18">
      <c r="A2" s="1" t="s">
        <v>242</v>
      </c>
    </row>
    <row r="3" spans="1:16" ht="15.75" customHeight="1">
      <c r="A3" s="398" t="s">
        <v>243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</row>
    <row r="4" spans="1:16" ht="15.75" customHeight="1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</row>
    <row r="6" spans="1:16" ht="14.25" customHeight="1">
      <c r="A6" s="156"/>
      <c r="B6" s="410" t="s">
        <v>244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157"/>
      <c r="N6" s="157"/>
      <c r="O6" s="411" t="s">
        <v>202</v>
      </c>
    </row>
    <row r="7" spans="1:16" s="92" customFormat="1" ht="28.5" customHeight="1">
      <c r="A7" s="158" t="s">
        <v>245</v>
      </c>
      <c r="B7" s="159" t="s">
        <v>246</v>
      </c>
      <c r="C7" s="159">
        <v>2010</v>
      </c>
      <c r="D7" s="160">
        <v>2011</v>
      </c>
      <c r="E7" s="160">
        <v>2012</v>
      </c>
      <c r="F7" s="160">
        <v>2013</v>
      </c>
      <c r="G7" s="160">
        <v>2014</v>
      </c>
      <c r="H7" s="160">
        <v>2015</v>
      </c>
      <c r="I7" s="160">
        <v>2016</v>
      </c>
      <c r="J7" s="160">
        <v>2017</v>
      </c>
      <c r="K7" s="160">
        <v>2018</v>
      </c>
      <c r="L7" s="160">
        <v>2019</v>
      </c>
      <c r="M7" s="160">
        <v>2020</v>
      </c>
      <c r="N7" s="159" t="s">
        <v>247</v>
      </c>
      <c r="O7" s="412"/>
    </row>
    <row r="8" spans="1:16" s="92" customFormat="1" ht="14.25">
      <c r="A8" s="92" t="s">
        <v>202</v>
      </c>
      <c r="B8" s="100">
        <f>SUM(B9:B16)</f>
        <v>0.99999999999999989</v>
      </c>
      <c r="C8" s="100">
        <f t="shared" ref="C8:O8" si="0">SUM(C9:C16)</f>
        <v>0.99999999999999989</v>
      </c>
      <c r="D8" s="100">
        <f t="shared" si="0"/>
        <v>1</v>
      </c>
      <c r="E8" s="100">
        <f t="shared" si="0"/>
        <v>1</v>
      </c>
      <c r="F8" s="100">
        <f t="shared" si="0"/>
        <v>1</v>
      </c>
      <c r="G8" s="100">
        <f t="shared" si="0"/>
        <v>1</v>
      </c>
      <c r="H8" s="100">
        <f t="shared" si="0"/>
        <v>1</v>
      </c>
      <c r="I8" s="100">
        <f t="shared" si="0"/>
        <v>1</v>
      </c>
      <c r="J8" s="100">
        <f t="shared" si="0"/>
        <v>1</v>
      </c>
      <c r="K8" s="100">
        <f t="shared" si="0"/>
        <v>1</v>
      </c>
      <c r="L8" s="100">
        <f t="shared" si="0"/>
        <v>1</v>
      </c>
      <c r="M8" s="100">
        <f t="shared" si="0"/>
        <v>1</v>
      </c>
      <c r="N8" s="100">
        <f t="shared" si="0"/>
        <v>1</v>
      </c>
      <c r="O8" s="161">
        <f t="shared" si="0"/>
        <v>1</v>
      </c>
    </row>
    <row r="9" spans="1:16" s="92" customFormat="1" ht="14.25">
      <c r="A9" s="145" t="s">
        <v>248</v>
      </c>
      <c r="B9" s="162">
        <v>0.13523573200992556</v>
      </c>
      <c r="C9" s="162">
        <v>0.16091954022988506</v>
      </c>
      <c r="D9" s="162">
        <v>0.13850415512465375</v>
      </c>
      <c r="E9" s="162">
        <v>0.12950191570881225</v>
      </c>
      <c r="F9" s="162">
        <v>0.15482054890921887</v>
      </c>
      <c r="G9" s="162">
        <v>0.13439306358381503</v>
      </c>
      <c r="H9" s="162">
        <v>0.14097881665449233</v>
      </c>
      <c r="I9" s="162">
        <v>0.11985294117647059</v>
      </c>
      <c r="J9" s="162">
        <v>0.12106368089573127</v>
      </c>
      <c r="K9" s="162">
        <v>0.12089356110381078</v>
      </c>
      <c r="L9" s="162">
        <v>0.11406351263771873</v>
      </c>
      <c r="M9" s="162">
        <v>0.11174968071519796</v>
      </c>
      <c r="N9" s="162">
        <v>6.5103943878860468E-2</v>
      </c>
      <c r="O9" s="163">
        <v>0.10216434336023478</v>
      </c>
    </row>
    <row r="10" spans="1:16">
      <c r="A10" s="145" t="s">
        <v>249</v>
      </c>
      <c r="B10" s="162">
        <v>3.4739454094292806E-2</v>
      </c>
      <c r="C10" s="162">
        <v>4.5977011494252873E-2</v>
      </c>
      <c r="D10" s="162">
        <v>5.3554939981532781E-2</v>
      </c>
      <c r="E10" s="162">
        <v>5.3639846743295021E-2</v>
      </c>
      <c r="F10" s="162">
        <v>6.4743138634764247E-2</v>
      </c>
      <c r="G10" s="162">
        <v>5.1300578034682083E-2</v>
      </c>
      <c r="H10" s="162">
        <v>6.3550036523009501E-2</v>
      </c>
      <c r="I10" s="162">
        <v>4.779411764705882E-2</v>
      </c>
      <c r="J10" s="162">
        <v>4.3386983904828549E-2</v>
      </c>
      <c r="K10" s="162">
        <v>3.9421813403416557E-2</v>
      </c>
      <c r="L10" s="162">
        <v>5.508749189889825E-2</v>
      </c>
      <c r="M10" s="162">
        <v>4.4699872286079183E-2</v>
      </c>
      <c r="N10" s="162">
        <v>4.5427324835315253E-2</v>
      </c>
      <c r="O10" s="164">
        <v>4.8239178283198826E-2</v>
      </c>
    </row>
    <row r="11" spans="1:16">
      <c r="A11" s="145" t="s">
        <v>250</v>
      </c>
      <c r="B11" s="162">
        <v>0.20099255583126552</v>
      </c>
      <c r="C11" s="162">
        <v>0.20817369093231161</v>
      </c>
      <c r="D11" s="162">
        <v>0.2123730378578024</v>
      </c>
      <c r="E11" s="162">
        <v>0.20076628352490422</v>
      </c>
      <c r="F11" s="162">
        <v>0.2019704433497537</v>
      </c>
      <c r="G11" s="162">
        <v>0.22471098265895953</v>
      </c>
      <c r="H11" s="162">
        <v>0.22279035792549307</v>
      </c>
      <c r="I11" s="162">
        <v>0.24044117647058824</v>
      </c>
      <c r="J11" s="162">
        <v>0.23233030090972709</v>
      </c>
      <c r="K11" s="162">
        <v>0.23981603153745074</v>
      </c>
      <c r="L11" s="162">
        <v>0.26377187297472454</v>
      </c>
      <c r="M11" s="162">
        <v>0.25159642401021709</v>
      </c>
      <c r="N11" s="162">
        <v>0.39661219950380699</v>
      </c>
      <c r="O11" s="165">
        <v>0.30011005135730007</v>
      </c>
      <c r="P11" s="7"/>
    </row>
    <row r="12" spans="1:16">
      <c r="A12" s="145" t="s">
        <v>11</v>
      </c>
      <c r="B12" s="162">
        <v>5.0868486352357321E-2</v>
      </c>
      <c r="C12" s="162">
        <v>4.8531289910600253E-2</v>
      </c>
      <c r="D12" s="162">
        <v>4.4321329639889197E-2</v>
      </c>
      <c r="E12" s="162">
        <v>4.9042145593869733E-2</v>
      </c>
      <c r="F12" s="162">
        <v>4.2223786066150598E-2</v>
      </c>
      <c r="G12" s="162">
        <v>7.0086705202312138E-2</v>
      </c>
      <c r="H12" s="162">
        <v>6.2819576333089849E-2</v>
      </c>
      <c r="I12" s="162">
        <v>6.1764705882352944E-2</v>
      </c>
      <c r="J12" s="162">
        <v>6.2981105668299509E-2</v>
      </c>
      <c r="K12" s="162">
        <v>5.9132720105124839E-2</v>
      </c>
      <c r="L12" s="162">
        <v>5.9624108878807515E-2</v>
      </c>
      <c r="M12" s="162">
        <v>6.5134099616858232E-2</v>
      </c>
      <c r="N12" s="162">
        <v>6.6044999572247409E-2</v>
      </c>
      <c r="O12" s="165">
        <v>6.1041819515774025E-2</v>
      </c>
    </row>
    <row r="13" spans="1:16">
      <c r="A13" s="145" t="s">
        <v>251</v>
      </c>
      <c r="B13" s="162">
        <v>0.19230769230769232</v>
      </c>
      <c r="C13" s="162">
        <v>0.15836526181353769</v>
      </c>
      <c r="D13" s="162">
        <v>0.16066481994459833</v>
      </c>
      <c r="E13" s="162">
        <v>0.18314176245210728</v>
      </c>
      <c r="F13" s="162">
        <v>0.17030260380014076</v>
      </c>
      <c r="G13" s="162">
        <v>0.17485549132947978</v>
      </c>
      <c r="H13" s="162">
        <v>0.15997078159240322</v>
      </c>
      <c r="I13" s="162">
        <v>0.17058823529411765</v>
      </c>
      <c r="J13" s="162">
        <v>0.18124562631210636</v>
      </c>
      <c r="K13" s="162">
        <v>0.18988173455978974</v>
      </c>
      <c r="L13" s="162">
        <v>0.16202203499675957</v>
      </c>
      <c r="M13" s="162">
        <v>0.17816091954022989</v>
      </c>
      <c r="N13" s="162">
        <v>0.13876293951578408</v>
      </c>
      <c r="O13" s="165">
        <v>0.15869405722670579</v>
      </c>
    </row>
    <row r="14" spans="1:16">
      <c r="A14" s="145" t="s">
        <v>252</v>
      </c>
      <c r="B14" s="162">
        <v>0.18362282878411912</v>
      </c>
      <c r="C14" s="162">
        <v>0.19157088122605365</v>
      </c>
      <c r="D14" s="162">
        <v>0.18744228993536471</v>
      </c>
      <c r="E14" s="162">
        <v>0.18314176245210728</v>
      </c>
      <c r="F14" s="162">
        <v>0.16115411681914146</v>
      </c>
      <c r="G14" s="162">
        <v>0.16401734104046242</v>
      </c>
      <c r="H14" s="162">
        <v>0.15266617969320673</v>
      </c>
      <c r="I14" s="162">
        <v>0.14926470588235294</v>
      </c>
      <c r="J14" s="162">
        <v>0.14415675297410777</v>
      </c>
      <c r="K14" s="162">
        <v>0.14323258869908015</v>
      </c>
      <c r="L14" s="162">
        <v>0.13804277381723914</v>
      </c>
      <c r="M14" s="162">
        <v>0.1251596424010217</v>
      </c>
      <c r="N14" s="162">
        <v>0.11549319873385235</v>
      </c>
      <c r="O14" s="165">
        <v>0.13906823184152606</v>
      </c>
    </row>
    <row r="15" spans="1:16">
      <c r="A15" s="145" t="s">
        <v>253</v>
      </c>
      <c r="B15" s="162">
        <v>3.5980148883374689E-2</v>
      </c>
      <c r="C15" s="162">
        <v>2.2988505747126436E-2</v>
      </c>
      <c r="D15" s="162">
        <v>4.1551246537396121E-2</v>
      </c>
      <c r="E15" s="162">
        <v>3.4482758620689655E-2</v>
      </c>
      <c r="F15" s="162">
        <v>3.8705137227304717E-2</v>
      </c>
      <c r="G15" s="162">
        <v>3.9739884393063585E-2</v>
      </c>
      <c r="H15" s="162">
        <v>4.5288531775018265E-2</v>
      </c>
      <c r="I15" s="162">
        <v>5.9558823529411761E-2</v>
      </c>
      <c r="J15" s="162">
        <v>6.0181945416375088E-2</v>
      </c>
      <c r="K15" s="162">
        <v>5.5847568988173453E-2</v>
      </c>
      <c r="L15" s="162">
        <v>7.9066753078418664E-2</v>
      </c>
      <c r="M15" s="162">
        <v>0.13665389527458494</v>
      </c>
      <c r="N15" s="162">
        <v>7.2546838908375391E-2</v>
      </c>
      <c r="O15" s="165">
        <v>6.4013206162876007E-2</v>
      </c>
    </row>
    <row r="16" spans="1:16">
      <c r="A16" s="145" t="s">
        <v>254</v>
      </c>
      <c r="B16" s="162">
        <v>0.16625310173697269</v>
      </c>
      <c r="C16" s="162">
        <v>0.16347381864623245</v>
      </c>
      <c r="D16" s="162">
        <v>0.16158818097876271</v>
      </c>
      <c r="E16" s="162">
        <v>0.16628352490421455</v>
      </c>
      <c r="F16" s="162">
        <v>0.16608022519352569</v>
      </c>
      <c r="G16" s="162">
        <v>0.14089595375722544</v>
      </c>
      <c r="H16" s="162">
        <v>0.15193571950328708</v>
      </c>
      <c r="I16" s="162">
        <v>0.15073529411764705</v>
      </c>
      <c r="J16" s="162">
        <v>0.15465360391882435</v>
      </c>
      <c r="K16" s="162">
        <v>0.15177398160315375</v>
      </c>
      <c r="L16" s="162">
        <v>0.12832145171743356</v>
      </c>
      <c r="M16" s="162">
        <v>8.6845466155810985E-2</v>
      </c>
      <c r="N16" s="162">
        <v>0.10000855505175807</v>
      </c>
      <c r="O16" s="165">
        <v>0.12666911225238445</v>
      </c>
    </row>
    <row r="17" spans="1:15" s="92" customFormat="1" ht="14.25">
      <c r="A17" s="192" t="s">
        <v>255</v>
      </c>
      <c r="B17" s="193">
        <v>806</v>
      </c>
      <c r="C17" s="193">
        <v>783</v>
      </c>
      <c r="D17" s="193">
        <v>1083</v>
      </c>
      <c r="E17" s="193">
        <v>1305</v>
      </c>
      <c r="F17" s="193">
        <v>1421</v>
      </c>
      <c r="G17" s="193">
        <v>1384</v>
      </c>
      <c r="H17" s="193">
        <v>1369</v>
      </c>
      <c r="I17" s="193">
        <v>1360</v>
      </c>
      <c r="J17" s="193">
        <v>1429</v>
      </c>
      <c r="K17" s="193">
        <v>1522</v>
      </c>
      <c r="L17" s="193">
        <v>1543</v>
      </c>
      <c r="M17" s="193">
        <v>1566</v>
      </c>
      <c r="N17" s="193">
        <v>11689</v>
      </c>
      <c r="O17" s="194">
        <v>27260</v>
      </c>
    </row>
    <row r="18" spans="1:15" s="92" customFormat="1" ht="14.25"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6"/>
    </row>
    <row r="19" spans="1:15">
      <c r="A19" s="106" t="s">
        <v>208</v>
      </c>
    </row>
    <row r="20" spans="1:15">
      <c r="A20" s="8" t="s">
        <v>120</v>
      </c>
    </row>
  </sheetData>
  <mergeCells count="3">
    <mergeCell ref="A3:O4"/>
    <mergeCell ref="B6:L6"/>
    <mergeCell ref="O6:O7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  <ignoredErrors>
    <ignoredError sqref="B8:O8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86688-1B9C-4187-9B5D-2FC7ED891D98}">
  <dimension ref="A1:P25"/>
  <sheetViews>
    <sheetView showGridLines="0" zoomScaleNormal="100" workbookViewId="0">
      <selection activeCell="A2" sqref="A2"/>
    </sheetView>
  </sheetViews>
  <sheetFormatPr defaultColWidth="11.42578125" defaultRowHeight="12.75"/>
  <cols>
    <col min="1" max="1" width="34.85546875" customWidth="1"/>
    <col min="2" max="12" width="6.85546875" customWidth="1"/>
    <col min="13" max="14" width="7.42578125" customWidth="1"/>
    <col min="15" max="15" width="7.7109375" customWidth="1"/>
  </cols>
  <sheetData>
    <row r="1" spans="1:16">
      <c r="A1" s="45" t="s">
        <v>241</v>
      </c>
    </row>
    <row r="2" spans="1:16" ht="18">
      <c r="A2" s="1" t="s">
        <v>256</v>
      </c>
    </row>
    <row r="3" spans="1:16" ht="15.75" customHeight="1">
      <c r="A3" s="398" t="s">
        <v>257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</row>
    <row r="4" spans="1:16" ht="15.75" customHeight="1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</row>
    <row r="6" spans="1:16" ht="14.25" customHeight="1">
      <c r="A6" s="156"/>
      <c r="B6" s="410" t="s">
        <v>244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157"/>
      <c r="N6" s="157"/>
      <c r="O6" s="413" t="s">
        <v>202</v>
      </c>
    </row>
    <row r="7" spans="1:16" s="92" customFormat="1" ht="28.5" customHeight="1">
      <c r="A7" s="158" t="s">
        <v>258</v>
      </c>
      <c r="B7" s="159" t="s">
        <v>246</v>
      </c>
      <c r="C7" s="159">
        <v>2010</v>
      </c>
      <c r="D7" s="160">
        <v>2011</v>
      </c>
      <c r="E7" s="160">
        <v>2012</v>
      </c>
      <c r="F7" s="160">
        <v>2013</v>
      </c>
      <c r="G7" s="160">
        <v>2014</v>
      </c>
      <c r="H7" s="160">
        <v>2015</v>
      </c>
      <c r="I7" s="160">
        <v>2016</v>
      </c>
      <c r="J7" s="160">
        <v>2017</v>
      </c>
      <c r="K7" s="160">
        <v>2018</v>
      </c>
      <c r="L7" s="160">
        <v>2019</v>
      </c>
      <c r="M7" s="160">
        <v>2020</v>
      </c>
      <c r="N7" s="159" t="s">
        <v>247</v>
      </c>
      <c r="O7" s="414"/>
    </row>
    <row r="8" spans="1:16" ht="14.25">
      <c r="A8" s="92" t="s">
        <v>202</v>
      </c>
      <c r="B8" s="100">
        <f>SUM(B9:B16)</f>
        <v>0.99999999999999989</v>
      </c>
      <c r="C8" s="100">
        <f t="shared" ref="C8:O8" si="0">SUM(C9:C16)</f>
        <v>0.99999999999999989</v>
      </c>
      <c r="D8" s="100">
        <f t="shared" si="0"/>
        <v>1</v>
      </c>
      <c r="E8" s="100">
        <f t="shared" si="0"/>
        <v>1</v>
      </c>
      <c r="F8" s="100">
        <f t="shared" si="0"/>
        <v>1</v>
      </c>
      <c r="G8" s="100">
        <f t="shared" si="0"/>
        <v>1</v>
      </c>
      <c r="H8" s="100">
        <f t="shared" si="0"/>
        <v>1</v>
      </c>
      <c r="I8" s="100">
        <f t="shared" si="0"/>
        <v>1</v>
      </c>
      <c r="J8" s="100">
        <f t="shared" si="0"/>
        <v>1.0000000000000002</v>
      </c>
      <c r="K8" s="100">
        <f t="shared" si="0"/>
        <v>1</v>
      </c>
      <c r="L8" s="100">
        <f t="shared" si="0"/>
        <v>1</v>
      </c>
      <c r="M8" s="100">
        <f t="shared" si="0"/>
        <v>1</v>
      </c>
      <c r="N8" s="100">
        <f t="shared" si="0"/>
        <v>1</v>
      </c>
      <c r="O8" s="161">
        <f t="shared" si="0"/>
        <v>1</v>
      </c>
    </row>
    <row r="9" spans="1:16" ht="14.25">
      <c r="A9" s="145" t="s">
        <v>259</v>
      </c>
      <c r="B9" s="162">
        <v>9.6774193548387094E-2</v>
      </c>
      <c r="C9" s="162">
        <v>8.9399744572158366E-2</v>
      </c>
      <c r="D9" s="162">
        <v>8.2179132040627892E-2</v>
      </c>
      <c r="E9" s="162">
        <v>7.1264367816091953E-2</v>
      </c>
      <c r="F9" s="162">
        <v>6.0520760028149191E-2</v>
      </c>
      <c r="G9" s="162">
        <v>5.2745664739884394E-2</v>
      </c>
      <c r="H9" s="162">
        <v>3.9444850255661065E-2</v>
      </c>
      <c r="I9" s="162">
        <v>3.6029411764705879E-2</v>
      </c>
      <c r="J9" s="162">
        <v>2.729181245626312E-2</v>
      </c>
      <c r="K9" s="162">
        <v>2.6281208935611037E-2</v>
      </c>
      <c r="L9" s="162">
        <v>2.4627349319507452E-2</v>
      </c>
      <c r="M9" s="162">
        <v>2.2988505747126436E-2</v>
      </c>
      <c r="N9" s="162">
        <v>2.6520660449995723E-2</v>
      </c>
      <c r="O9" s="138">
        <v>3.8701393983859134E-2</v>
      </c>
    </row>
    <row r="10" spans="1:16" ht="14.25">
      <c r="A10" s="145" t="s">
        <v>260</v>
      </c>
      <c r="B10" s="162">
        <v>0.14640198511166252</v>
      </c>
      <c r="C10" s="162">
        <v>0.15070242656449553</v>
      </c>
      <c r="D10" s="162">
        <v>0.16989843028624191</v>
      </c>
      <c r="E10" s="162">
        <v>0.13869731800766283</v>
      </c>
      <c r="F10" s="162">
        <v>0.16748768472906403</v>
      </c>
      <c r="G10" s="162">
        <v>0.14017341040462428</v>
      </c>
      <c r="H10" s="162">
        <v>0.14390065741417093</v>
      </c>
      <c r="I10" s="162">
        <v>0.13308823529411765</v>
      </c>
      <c r="J10" s="162">
        <v>0.14275717284814557</v>
      </c>
      <c r="K10" s="162">
        <v>0.13469119579500657</v>
      </c>
      <c r="L10" s="162">
        <v>0.14776409591704473</v>
      </c>
      <c r="M10" s="162">
        <v>0.11685823754789272</v>
      </c>
      <c r="N10" s="162">
        <v>6.2195226281119002E-2</v>
      </c>
      <c r="O10" s="138">
        <v>0.10851063829787234</v>
      </c>
      <c r="P10" s="7"/>
    </row>
    <row r="11" spans="1:16" ht="14.25">
      <c r="A11" s="145" t="s">
        <v>261</v>
      </c>
      <c r="B11" s="162">
        <v>0.17245657568238212</v>
      </c>
      <c r="C11" s="162">
        <v>0.16602809706257982</v>
      </c>
      <c r="D11" s="162">
        <v>0.1348107109879963</v>
      </c>
      <c r="E11" s="162">
        <v>0.15172413793103448</v>
      </c>
      <c r="F11" s="162">
        <v>0.13722730471498945</v>
      </c>
      <c r="G11" s="162">
        <v>0.15534682080924855</v>
      </c>
      <c r="H11" s="162">
        <v>0.15558802045288531</v>
      </c>
      <c r="I11" s="162">
        <v>0.16397058823529412</v>
      </c>
      <c r="J11" s="162">
        <v>0.15535339398180545</v>
      </c>
      <c r="K11" s="162">
        <v>0.16688567674113008</v>
      </c>
      <c r="L11" s="162">
        <v>0.1425793907971484</v>
      </c>
      <c r="M11" s="162">
        <v>0.1475095785440613</v>
      </c>
      <c r="N11" s="162">
        <v>8.7347078449824617E-2</v>
      </c>
      <c r="O11" s="138">
        <v>0.12498165810711666</v>
      </c>
    </row>
    <row r="12" spans="1:16" ht="14.25">
      <c r="A12" s="145" t="s">
        <v>262</v>
      </c>
      <c r="B12" s="162">
        <v>0.22332506203473945</v>
      </c>
      <c r="C12" s="162">
        <v>0.25415070242656451</v>
      </c>
      <c r="D12" s="162">
        <v>0.23915050784856878</v>
      </c>
      <c r="E12" s="162">
        <v>0.2268199233716475</v>
      </c>
      <c r="F12" s="162">
        <v>0.235045742434905</v>
      </c>
      <c r="G12" s="162">
        <v>0.28540462427745666</v>
      </c>
      <c r="H12" s="162">
        <v>0.27830533235938643</v>
      </c>
      <c r="I12" s="162">
        <v>0.29779411764705882</v>
      </c>
      <c r="J12" s="162">
        <v>0.28621413575927224</v>
      </c>
      <c r="K12" s="162">
        <v>0.29172141918528255</v>
      </c>
      <c r="L12" s="162">
        <v>0.30719377835385614</v>
      </c>
      <c r="M12" s="162">
        <v>0.31289910600255427</v>
      </c>
      <c r="N12" s="162">
        <v>0.49704850714346821</v>
      </c>
      <c r="O12" s="138">
        <v>0.36962582538517974</v>
      </c>
    </row>
    <row r="13" spans="1:16" ht="14.25">
      <c r="A13" s="145" t="s">
        <v>263</v>
      </c>
      <c r="B13" s="162">
        <v>3.2258064516129031E-2</v>
      </c>
      <c r="C13" s="162">
        <v>2.681992337164751E-2</v>
      </c>
      <c r="D13" s="162">
        <v>3.139427516158818E-2</v>
      </c>
      <c r="E13" s="162">
        <v>4.5210727969348656E-2</v>
      </c>
      <c r="F13" s="162">
        <v>4.785362420830401E-2</v>
      </c>
      <c r="G13" s="162">
        <v>3.8294797687861273E-2</v>
      </c>
      <c r="H13" s="162">
        <v>4.2366691015339665E-2</v>
      </c>
      <c r="I13" s="162">
        <v>3.3823529411764704E-2</v>
      </c>
      <c r="J13" s="162">
        <v>3.1490552834149754E-2</v>
      </c>
      <c r="K13" s="162">
        <v>2.956636005256242E-2</v>
      </c>
      <c r="L13" s="162">
        <v>3.5644847699287101E-2</v>
      </c>
      <c r="M13" s="162">
        <v>2.8097062579821201E-2</v>
      </c>
      <c r="N13" s="162">
        <v>3.0028231670801608E-2</v>
      </c>
      <c r="O13" s="138">
        <v>3.3198826118855468E-2</v>
      </c>
    </row>
    <row r="14" spans="1:16">
      <c r="A14" t="s">
        <v>264</v>
      </c>
      <c r="B14" s="162">
        <v>0.12655086848635236</v>
      </c>
      <c r="C14" s="162">
        <v>0.12643678160919541</v>
      </c>
      <c r="D14" s="162">
        <v>0.1394275161588181</v>
      </c>
      <c r="E14" s="162">
        <v>0.16551724137931034</v>
      </c>
      <c r="F14" s="162">
        <v>0.14707952146375791</v>
      </c>
      <c r="G14" s="162">
        <v>0.14739884393063585</v>
      </c>
      <c r="H14" s="162">
        <v>0.14317019722425128</v>
      </c>
      <c r="I14" s="162">
        <v>0.125</v>
      </c>
      <c r="J14" s="162">
        <v>0.14205738278516444</v>
      </c>
      <c r="K14" s="162">
        <v>0.14323258869908015</v>
      </c>
      <c r="L14" s="162">
        <v>0.13480233311730394</v>
      </c>
      <c r="M14" s="162">
        <v>0.14814814814814814</v>
      </c>
      <c r="N14" s="162">
        <v>0.12430490204465737</v>
      </c>
      <c r="O14" s="138">
        <v>0.1342993396918562</v>
      </c>
    </row>
    <row r="15" spans="1:16">
      <c r="A15" s="145" t="s">
        <v>253</v>
      </c>
      <c r="B15" s="162">
        <v>3.5980148883374689E-2</v>
      </c>
      <c r="C15" s="162">
        <v>2.2988505747126436E-2</v>
      </c>
      <c r="D15" s="162">
        <v>4.1551246537396121E-2</v>
      </c>
      <c r="E15" s="162">
        <v>3.4482758620689655E-2</v>
      </c>
      <c r="F15" s="162">
        <v>3.8705137227304717E-2</v>
      </c>
      <c r="G15" s="162">
        <v>3.9739884393063585E-2</v>
      </c>
      <c r="H15" s="162">
        <v>4.5288531775018265E-2</v>
      </c>
      <c r="I15" s="162">
        <v>5.9558823529411761E-2</v>
      </c>
      <c r="J15" s="162">
        <v>6.0181945416375088E-2</v>
      </c>
      <c r="K15" s="162">
        <v>5.5847568988173453E-2</v>
      </c>
      <c r="L15" s="162">
        <v>7.9066753078418664E-2</v>
      </c>
      <c r="M15" s="162">
        <v>0.13665389527458494</v>
      </c>
      <c r="N15" s="162">
        <v>7.2546838908375391E-2</v>
      </c>
      <c r="O15" s="138">
        <v>6.4013206162876007E-2</v>
      </c>
    </row>
    <row r="16" spans="1:16">
      <c r="A16" s="145" t="s">
        <v>254</v>
      </c>
      <c r="B16" s="162">
        <v>0.16625310173697269</v>
      </c>
      <c r="C16" s="162">
        <v>0.16347381864623245</v>
      </c>
      <c r="D16" s="162">
        <v>0.16158818097876271</v>
      </c>
      <c r="E16" s="162">
        <v>0.16628352490421455</v>
      </c>
      <c r="F16" s="162">
        <v>0.16608022519352569</v>
      </c>
      <c r="G16" s="162">
        <v>0.14089595375722544</v>
      </c>
      <c r="H16" s="162">
        <v>0.15193571950328708</v>
      </c>
      <c r="I16" s="162">
        <v>0.15073529411764705</v>
      </c>
      <c r="J16" s="162">
        <v>0.15465360391882435</v>
      </c>
      <c r="K16" s="162">
        <v>0.15177398160315375</v>
      </c>
      <c r="L16" s="162">
        <v>0.12832145171743356</v>
      </c>
      <c r="M16" s="162">
        <v>8.6845466155810985E-2</v>
      </c>
      <c r="N16" s="162">
        <v>0.10000855505175807</v>
      </c>
      <c r="O16" s="138">
        <v>0.12666911225238445</v>
      </c>
    </row>
    <row r="17" spans="1:15" ht="14.25">
      <c r="A17" s="92" t="s">
        <v>255</v>
      </c>
      <c r="B17" s="167">
        <v>806</v>
      </c>
      <c r="C17" s="167">
        <v>783</v>
      </c>
      <c r="D17" s="167">
        <v>1083</v>
      </c>
      <c r="E17" s="167">
        <v>1305</v>
      </c>
      <c r="F17" s="167">
        <v>1421</v>
      </c>
      <c r="G17" s="167">
        <v>1384</v>
      </c>
      <c r="H17" s="167">
        <v>1369</v>
      </c>
      <c r="I17" s="167">
        <v>1360</v>
      </c>
      <c r="J17" s="167">
        <v>1429</v>
      </c>
      <c r="K17" s="167">
        <v>1522</v>
      </c>
      <c r="L17" s="167">
        <v>1543</v>
      </c>
      <c r="M17" s="167">
        <v>1566</v>
      </c>
      <c r="N17" s="167">
        <v>11689</v>
      </c>
      <c r="O17" s="168">
        <v>27260</v>
      </c>
    </row>
    <row r="18" spans="1:15" ht="14.25">
      <c r="A18" s="92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</row>
    <row r="19" spans="1:15">
      <c r="A19" s="106" t="s">
        <v>208</v>
      </c>
    </row>
    <row r="20" spans="1:15">
      <c r="A20" s="106" t="s">
        <v>265</v>
      </c>
    </row>
    <row r="21" spans="1:15">
      <c r="A21" s="106" t="s">
        <v>266</v>
      </c>
    </row>
    <row r="22" spans="1:15">
      <c r="A22" s="106" t="s">
        <v>267</v>
      </c>
    </row>
    <row r="23" spans="1:15">
      <c r="A23" s="106" t="s">
        <v>268</v>
      </c>
    </row>
    <row r="24" spans="1:15">
      <c r="A24" s="106" t="s">
        <v>269</v>
      </c>
    </row>
    <row r="25" spans="1:15">
      <c r="A25" s="8" t="s">
        <v>120</v>
      </c>
    </row>
  </sheetData>
  <mergeCells count="3">
    <mergeCell ref="A3:O4"/>
    <mergeCell ref="B6:L6"/>
    <mergeCell ref="O6:O7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  <ignoredErrors>
    <ignoredError sqref="B8:O8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264C-FE43-4D28-9198-F999889EFFF0}">
  <dimension ref="A1:J38"/>
  <sheetViews>
    <sheetView showGridLines="0" topLeftCell="A9" zoomScaleNormal="100" workbookViewId="0">
      <selection activeCell="A2" sqref="A2"/>
    </sheetView>
  </sheetViews>
  <sheetFormatPr defaultColWidth="11.42578125" defaultRowHeight="12.75"/>
  <cols>
    <col min="1" max="1" width="24.28515625" customWidth="1"/>
    <col min="2" max="2" width="33.7109375" customWidth="1"/>
    <col min="3" max="8" width="10.5703125" customWidth="1"/>
  </cols>
  <sheetData>
    <row r="1" spans="1:10">
      <c r="A1" s="45" t="s">
        <v>241</v>
      </c>
    </row>
    <row r="2" spans="1:10" ht="18">
      <c r="A2" s="1" t="s">
        <v>270</v>
      </c>
    </row>
    <row r="3" spans="1:10" ht="15.75" customHeight="1">
      <c r="A3" s="398" t="s">
        <v>271</v>
      </c>
      <c r="B3" s="398"/>
      <c r="C3" s="398"/>
      <c r="D3" s="398"/>
      <c r="E3" s="398"/>
      <c r="F3" s="398"/>
      <c r="G3" s="398"/>
      <c r="H3" s="398"/>
      <c r="I3" s="398"/>
      <c r="J3" s="398"/>
    </row>
    <row r="4" spans="1:10" ht="15.75" customHeight="1">
      <c r="A4" s="398"/>
      <c r="B4" s="398"/>
      <c r="C4" s="398"/>
      <c r="D4" s="398"/>
      <c r="E4" s="398"/>
      <c r="F4" s="398"/>
      <c r="G4" s="398"/>
      <c r="H4" s="398"/>
      <c r="I4" s="398"/>
      <c r="J4" s="398"/>
    </row>
    <row r="6" spans="1:10" ht="51">
      <c r="A6" s="170" t="s">
        <v>59</v>
      </c>
      <c r="B6" s="170" t="s">
        <v>245</v>
      </c>
      <c r="C6" s="171" t="s">
        <v>272</v>
      </c>
      <c r="D6" s="171" t="s">
        <v>273</v>
      </c>
      <c r="E6" s="171" t="s">
        <v>274</v>
      </c>
      <c r="F6" s="171" t="s">
        <v>275</v>
      </c>
      <c r="G6" s="171" t="s">
        <v>276</v>
      </c>
      <c r="H6" s="172" t="s">
        <v>277</v>
      </c>
      <c r="I6" s="172" t="s">
        <v>278</v>
      </c>
    </row>
    <row r="7" spans="1:10">
      <c r="A7" s="173" t="s">
        <v>16</v>
      </c>
      <c r="B7" s="174" t="s">
        <v>16</v>
      </c>
      <c r="C7" s="175">
        <v>1</v>
      </c>
      <c r="D7" s="175">
        <v>1</v>
      </c>
      <c r="E7" s="175">
        <v>1</v>
      </c>
      <c r="F7" s="175">
        <v>1</v>
      </c>
      <c r="G7" s="175">
        <v>1</v>
      </c>
      <c r="H7" s="176">
        <v>1.0000000000000002</v>
      </c>
      <c r="I7" s="176">
        <v>1</v>
      </c>
    </row>
    <row r="8" spans="1:10">
      <c r="A8" s="177"/>
      <c r="B8" s="178" t="s">
        <v>248</v>
      </c>
      <c r="C8" s="179">
        <v>0.1258313859428366</v>
      </c>
      <c r="D8" s="179">
        <v>0.17310087173100872</v>
      </c>
      <c r="E8" s="179">
        <v>0.17226702508960573</v>
      </c>
      <c r="F8" s="179">
        <v>0.14875860630085541</v>
      </c>
      <c r="G8" s="179">
        <v>0.16344534445424652</v>
      </c>
      <c r="H8" s="180">
        <v>7.7890217724624344E-2</v>
      </c>
      <c r="I8" s="180">
        <v>0.1258313859428366</v>
      </c>
    </row>
    <row r="9" spans="1:10">
      <c r="A9" s="177"/>
      <c r="B9" s="178" t="s">
        <v>249</v>
      </c>
      <c r="C9" s="179">
        <v>5.941039007729642E-2</v>
      </c>
      <c r="D9" s="179">
        <v>6.0398505603985055E-2</v>
      </c>
      <c r="E9" s="179">
        <v>7.0788530465949823E-2</v>
      </c>
      <c r="F9" s="179">
        <v>5.800125182557897E-2</v>
      </c>
      <c r="G9" s="179">
        <v>6.3196727885155179E-2</v>
      </c>
      <c r="H9" s="180">
        <v>5.4584483287335173E-2</v>
      </c>
      <c r="I9" s="180">
        <v>5.941039007729642E-2</v>
      </c>
    </row>
    <row r="10" spans="1:10">
      <c r="A10" s="177"/>
      <c r="B10" s="178" t="s">
        <v>250</v>
      </c>
      <c r="C10" s="179">
        <v>0.37232608304871473</v>
      </c>
      <c r="D10" s="179">
        <v>0.25871731008717308</v>
      </c>
      <c r="E10" s="179">
        <v>0.27777777777777779</v>
      </c>
      <c r="F10" s="179">
        <v>0.31525140830377635</v>
      </c>
      <c r="G10" s="179">
        <v>0.28727243564038818</v>
      </c>
      <c r="H10" s="180">
        <v>0.4807318818358377</v>
      </c>
      <c r="I10" s="180">
        <v>0.37232608304871473</v>
      </c>
    </row>
    <row r="11" spans="1:10">
      <c r="A11" s="177"/>
      <c r="B11" s="178" t="s">
        <v>11</v>
      </c>
      <c r="C11" s="179">
        <v>7.6127988495416146E-2</v>
      </c>
      <c r="D11" s="179">
        <v>6.0087173100871728E-2</v>
      </c>
      <c r="E11" s="179">
        <v>7.4148745519713261E-2</v>
      </c>
      <c r="F11" s="179">
        <v>7.803046108908826E-2</v>
      </c>
      <c r="G11" s="179">
        <v>7.2018606143235228E-2</v>
      </c>
      <c r="H11" s="180">
        <v>8.1365634263518352E-2</v>
      </c>
      <c r="I11" s="180">
        <v>7.6127988495416146E-2</v>
      </c>
    </row>
    <row r="12" spans="1:10">
      <c r="A12" s="177"/>
      <c r="B12" s="178" t="s">
        <v>279</v>
      </c>
      <c r="C12" s="179">
        <v>0.19535322667625382</v>
      </c>
      <c r="D12" s="179">
        <v>0.21668742216687423</v>
      </c>
      <c r="E12" s="179">
        <v>0.21034946236559141</v>
      </c>
      <c r="F12" s="179">
        <v>0.22532860421447945</v>
      </c>
      <c r="G12" s="179">
        <v>0.21773999518806642</v>
      </c>
      <c r="H12" s="180">
        <v>0.16681999386691199</v>
      </c>
      <c r="I12" s="180">
        <v>0.19535322667625382</v>
      </c>
    </row>
    <row r="13" spans="1:10">
      <c r="A13" s="181"/>
      <c r="B13" s="182" t="s">
        <v>252</v>
      </c>
      <c r="C13" s="183">
        <v>0.17095092575948229</v>
      </c>
      <c r="D13" s="183">
        <v>0.23100871731008718</v>
      </c>
      <c r="E13" s="183">
        <v>0.19466845878136202</v>
      </c>
      <c r="F13" s="183">
        <v>0.17462966826622156</v>
      </c>
      <c r="G13" s="183">
        <v>0.19632689068890849</v>
      </c>
      <c r="H13" s="184">
        <v>0.13860778902177245</v>
      </c>
      <c r="I13" s="184">
        <v>0.17095092575948229</v>
      </c>
    </row>
    <row r="14" spans="1:10">
      <c r="A14" s="173" t="s">
        <v>118</v>
      </c>
      <c r="B14" s="174" t="s">
        <v>16</v>
      </c>
      <c r="C14" s="175">
        <v>1</v>
      </c>
      <c r="D14" s="175">
        <v>1</v>
      </c>
      <c r="E14" s="175">
        <v>1</v>
      </c>
      <c r="F14" s="175">
        <v>1</v>
      </c>
      <c r="G14" s="175">
        <v>1</v>
      </c>
      <c r="H14" s="176">
        <v>1</v>
      </c>
      <c r="I14" s="176">
        <v>1</v>
      </c>
    </row>
    <row r="15" spans="1:10">
      <c r="A15" s="177"/>
      <c r="B15" s="178" t="s">
        <v>248</v>
      </c>
      <c r="C15" s="179">
        <v>9.9091544374563245E-2</v>
      </c>
      <c r="D15" s="179">
        <v>0.1132238547968885</v>
      </c>
      <c r="E15" s="179">
        <v>0.10785619174434088</v>
      </c>
      <c r="F15" s="179">
        <v>9.1125670041691489E-2</v>
      </c>
      <c r="G15" s="179">
        <v>0.10281235592438911</v>
      </c>
      <c r="H15" s="180">
        <v>9.336173233936812E-2</v>
      </c>
      <c r="I15" s="180">
        <v>9.9091544374563245E-2</v>
      </c>
    </row>
    <row r="16" spans="1:10">
      <c r="A16" s="177"/>
      <c r="B16" s="178" t="s">
        <v>249</v>
      </c>
      <c r="C16" s="179">
        <v>3.1306778476589796E-2</v>
      </c>
      <c r="D16" s="179">
        <v>3.7165082108902334E-2</v>
      </c>
      <c r="E16" s="179">
        <v>3.8615179760319571E-2</v>
      </c>
      <c r="F16" s="179">
        <v>3.0970815961882073E-2</v>
      </c>
      <c r="G16" s="179">
        <v>3.5269709543568464E-2</v>
      </c>
      <c r="H16" s="180">
        <v>2.5204117855875046E-2</v>
      </c>
      <c r="I16" s="180">
        <v>3.1306778476589796E-2</v>
      </c>
    </row>
    <row r="17" spans="1:9">
      <c r="A17" s="177"/>
      <c r="B17" s="178" t="s">
        <v>250</v>
      </c>
      <c r="C17" s="179">
        <v>0.23298392732354997</v>
      </c>
      <c r="D17" s="179">
        <v>0.16508210890233363</v>
      </c>
      <c r="E17" s="179">
        <v>0.18242343541944075</v>
      </c>
      <c r="F17" s="179">
        <v>0.20190589636688505</v>
      </c>
      <c r="G17" s="179">
        <v>0.18533886583679116</v>
      </c>
      <c r="H17" s="180">
        <v>0.306354277600284</v>
      </c>
      <c r="I17" s="180">
        <v>0.23298392732354997</v>
      </c>
    </row>
    <row r="18" spans="1:9">
      <c r="A18" s="177"/>
      <c r="B18" s="178" t="s">
        <v>11</v>
      </c>
      <c r="C18" s="179">
        <v>4.4304682040531097E-2</v>
      </c>
      <c r="D18" s="179">
        <v>3.2843560933448576E-2</v>
      </c>
      <c r="E18" s="179">
        <v>3.8615179760319571E-2</v>
      </c>
      <c r="F18" s="179">
        <v>5.0625372245384159E-2</v>
      </c>
      <c r="G18" s="179">
        <v>4.17242969110189E-2</v>
      </c>
      <c r="H18" s="180">
        <v>4.8278310259140929E-2</v>
      </c>
      <c r="I18" s="180">
        <v>4.4304682040531097E-2</v>
      </c>
    </row>
    <row r="19" spans="1:9">
      <c r="A19" s="177"/>
      <c r="B19" s="178" t="s">
        <v>279</v>
      </c>
      <c r="C19" s="179">
        <v>0.51949685534591195</v>
      </c>
      <c r="D19" s="179">
        <v>0.52463267070008646</v>
      </c>
      <c r="E19" s="179">
        <v>0.54793608521970705</v>
      </c>
      <c r="F19" s="179">
        <v>0.56581298391899937</v>
      </c>
      <c r="G19" s="179">
        <v>0.54863992623328728</v>
      </c>
      <c r="H19" s="180">
        <v>0.47461838835640752</v>
      </c>
      <c r="I19" s="180">
        <v>0.51949685534591195</v>
      </c>
    </row>
    <row r="20" spans="1:9">
      <c r="A20" s="96"/>
      <c r="B20" s="185" t="s">
        <v>252</v>
      </c>
      <c r="C20" s="183">
        <v>7.2816212438853944E-2</v>
      </c>
      <c r="D20" s="183">
        <v>0.12705272255834055</v>
      </c>
      <c r="E20" s="183">
        <v>8.4553928095872172E-2</v>
      </c>
      <c r="F20" s="183">
        <v>5.9559261465157831E-2</v>
      </c>
      <c r="G20" s="183">
        <v>8.6214845550945135E-2</v>
      </c>
      <c r="H20" s="184">
        <v>5.2183173588924388E-2</v>
      </c>
      <c r="I20" s="184">
        <v>7.2816212438853944E-2</v>
      </c>
    </row>
    <row r="21" spans="1:9">
      <c r="A21" s="126" t="s">
        <v>280</v>
      </c>
      <c r="B21" s="174" t="s">
        <v>16</v>
      </c>
      <c r="C21" s="175">
        <v>1</v>
      </c>
      <c r="D21" s="175">
        <v>1</v>
      </c>
      <c r="E21" s="175">
        <v>1</v>
      </c>
      <c r="F21" s="175">
        <v>1</v>
      </c>
      <c r="G21" s="175">
        <v>1</v>
      </c>
      <c r="H21" s="176">
        <v>1</v>
      </c>
      <c r="I21" s="176">
        <v>1</v>
      </c>
    </row>
    <row r="22" spans="1:9" s="17" customFormat="1">
      <c r="A22" s="17" t="s">
        <v>281</v>
      </c>
      <c r="B22" s="178" t="s">
        <v>248</v>
      </c>
      <c r="C22" s="179">
        <v>0.18240798502807237</v>
      </c>
      <c r="D22" s="179">
        <v>0.2574898785425101</v>
      </c>
      <c r="E22" s="179">
        <v>0.27122940430925224</v>
      </c>
      <c r="F22" s="179">
        <v>0.23457544288332316</v>
      </c>
      <c r="G22" s="179">
        <v>0.25393258426966292</v>
      </c>
      <c r="H22" s="180">
        <v>9.3127629733520331E-2</v>
      </c>
      <c r="I22" s="180">
        <v>0.18240798502807237</v>
      </c>
    </row>
    <row r="23" spans="1:9" ht="14.25">
      <c r="A23" s="17" t="s">
        <v>282</v>
      </c>
      <c r="B23" s="178" t="s">
        <v>249</v>
      </c>
      <c r="C23" s="179">
        <v>5.3025577043044295E-2</v>
      </c>
      <c r="D23" s="179">
        <v>6.1538461538461542E-2</v>
      </c>
      <c r="E23" s="179">
        <v>6.5272496831432186E-2</v>
      </c>
      <c r="F23" s="179">
        <v>6.1698228466707389E-2</v>
      </c>
      <c r="G23" s="179">
        <v>6.2921348314606745E-2</v>
      </c>
      <c r="H23" s="180">
        <v>4.067321178120617E-2</v>
      </c>
      <c r="I23" s="180">
        <v>5.3025577043044295E-2</v>
      </c>
    </row>
    <row r="24" spans="1:9">
      <c r="B24" s="178" t="s">
        <v>250</v>
      </c>
      <c r="C24" s="179">
        <v>0.41946350592638804</v>
      </c>
      <c r="D24" s="179">
        <v>0.21700404858299596</v>
      </c>
      <c r="E24" s="179">
        <v>0.2585551330798479</v>
      </c>
      <c r="F24" s="179">
        <v>0.32926084300549785</v>
      </c>
      <c r="G24" s="179">
        <v>0.27303370786516856</v>
      </c>
      <c r="H24" s="180">
        <v>0.60224403927068726</v>
      </c>
      <c r="I24" s="180">
        <v>0.41946350592638804</v>
      </c>
    </row>
    <row r="25" spans="1:9">
      <c r="B25" s="178" t="s">
        <v>11</v>
      </c>
      <c r="C25" s="179">
        <v>2.3955084217092949E-2</v>
      </c>
      <c r="D25" s="179">
        <v>2.6720647773279354E-2</v>
      </c>
      <c r="E25" s="179">
        <v>2.4714828897338403E-2</v>
      </c>
      <c r="F25" s="179">
        <v>1.8937080024434942E-2</v>
      </c>
      <c r="G25" s="179">
        <v>2.3146067415730338E-2</v>
      </c>
      <c r="H25" s="180">
        <v>2.4964936886395513E-2</v>
      </c>
      <c r="I25" s="180">
        <v>2.3955084217092949E-2</v>
      </c>
    </row>
    <row r="26" spans="1:9">
      <c r="B26" s="178" t="s">
        <v>279</v>
      </c>
      <c r="C26" s="179">
        <v>2.4079850280723642E-2</v>
      </c>
      <c r="D26" s="179">
        <v>2.9149797570850202E-2</v>
      </c>
      <c r="E26" s="179">
        <v>2.0278833967046894E-2</v>
      </c>
      <c r="F26" s="179">
        <v>2.2602321319486866E-2</v>
      </c>
      <c r="G26" s="179">
        <v>2.359550561797753E-2</v>
      </c>
      <c r="H26" s="180">
        <v>2.4684431977559606E-2</v>
      </c>
      <c r="I26" s="180">
        <v>2.4079850280723642E-2</v>
      </c>
    </row>
    <row r="27" spans="1:9">
      <c r="A27" s="186"/>
      <c r="B27" s="182" t="s">
        <v>252</v>
      </c>
      <c r="C27" s="183">
        <v>0.29706799750467872</v>
      </c>
      <c r="D27" s="183">
        <v>0.40809716599190282</v>
      </c>
      <c r="E27" s="183">
        <v>0.35994930291508237</v>
      </c>
      <c r="F27" s="183">
        <v>0.33292608430054976</v>
      </c>
      <c r="G27" s="183">
        <v>0.36337078651685395</v>
      </c>
      <c r="H27" s="184">
        <v>0.21430575035063112</v>
      </c>
      <c r="I27" s="184">
        <v>0.29706799750467872</v>
      </c>
    </row>
    <row r="28" spans="1:9">
      <c r="A28" s="17" t="s">
        <v>283</v>
      </c>
      <c r="B28" s="174" t="s">
        <v>16</v>
      </c>
      <c r="C28" s="175">
        <v>1</v>
      </c>
      <c r="D28" s="175">
        <v>1.0000000000000002</v>
      </c>
      <c r="E28" s="175">
        <v>1</v>
      </c>
      <c r="F28" s="175">
        <v>1</v>
      </c>
      <c r="G28" s="175">
        <v>1</v>
      </c>
      <c r="H28" s="176">
        <v>0.99999999999999989</v>
      </c>
      <c r="I28" s="176">
        <v>1</v>
      </c>
    </row>
    <row r="29" spans="1:9">
      <c r="A29" s="17" t="s">
        <v>284</v>
      </c>
      <c r="B29" s="178" t="s">
        <v>248</v>
      </c>
      <c r="C29" s="179">
        <v>8.8816718441118325E-2</v>
      </c>
      <c r="D29" s="179">
        <v>0.13048780487804879</v>
      </c>
      <c r="E29" s="179">
        <v>0.12933526011560695</v>
      </c>
      <c r="F29" s="179">
        <v>0.11916046039268788</v>
      </c>
      <c r="G29" s="179">
        <v>0.12550937245313773</v>
      </c>
      <c r="H29" s="179">
        <v>4.9103204939723609E-2</v>
      </c>
      <c r="I29" s="180">
        <v>8.8816718441118325E-2</v>
      </c>
    </row>
    <row r="30" spans="1:9">
      <c r="B30" s="178" t="s">
        <v>249</v>
      </c>
      <c r="C30" s="179">
        <v>9.5029652640497037E-2</v>
      </c>
      <c r="D30" s="179">
        <v>9.1463414634146339E-2</v>
      </c>
      <c r="E30" s="179">
        <v>0.1119942196531792</v>
      </c>
      <c r="F30" s="179">
        <v>8.4631008801624913E-2</v>
      </c>
      <c r="G30" s="179">
        <v>9.6441184460744359E-2</v>
      </c>
      <c r="H30" s="179">
        <v>9.3501911202587468E-2</v>
      </c>
      <c r="I30" s="180">
        <v>9.5029652640497037E-2</v>
      </c>
    </row>
    <row r="31" spans="1:9">
      <c r="B31" s="178" t="s">
        <v>250</v>
      </c>
      <c r="C31" s="179">
        <v>0.4597571307540243</v>
      </c>
      <c r="D31" s="179">
        <v>0.45365853658536587</v>
      </c>
      <c r="E31" s="179">
        <v>0.40317919075144509</v>
      </c>
      <c r="F31" s="179">
        <v>0.42857142857142855</v>
      </c>
      <c r="G31" s="179">
        <v>0.42461287693561534</v>
      </c>
      <c r="H31" s="179">
        <v>0.49779476624522201</v>
      </c>
      <c r="I31" s="180">
        <v>0.4597571307540243</v>
      </c>
    </row>
    <row r="32" spans="1:9">
      <c r="B32" s="178" t="s">
        <v>11</v>
      </c>
      <c r="C32" s="179">
        <v>0.16732561423326744</v>
      </c>
      <c r="D32" s="179">
        <v>0.14878048780487804</v>
      </c>
      <c r="E32" s="179">
        <v>0.16907514450867053</v>
      </c>
      <c r="F32" s="179">
        <v>0.17467840216655384</v>
      </c>
      <c r="G32" s="179">
        <v>0.16680249932083674</v>
      </c>
      <c r="H32" s="179">
        <v>0.16789179653043224</v>
      </c>
      <c r="I32" s="180">
        <v>0.16732561423326744</v>
      </c>
    </row>
    <row r="33" spans="1:9">
      <c r="B33" s="178" t="s">
        <v>279</v>
      </c>
      <c r="C33" s="179">
        <v>6.1705732843829429E-2</v>
      </c>
      <c r="D33" s="179">
        <v>6.4634146341463417E-2</v>
      </c>
      <c r="E33" s="179">
        <v>6.0693641618497107E-2</v>
      </c>
      <c r="F33" s="179">
        <v>6.2965470548408939E-2</v>
      </c>
      <c r="G33" s="179">
        <v>6.2483020918228743E-2</v>
      </c>
      <c r="H33" s="179">
        <v>6.0864451631872978E-2</v>
      </c>
      <c r="I33" s="180">
        <v>6.1705732843829429E-2</v>
      </c>
    </row>
    <row r="34" spans="1:9">
      <c r="B34" s="187" t="s">
        <v>252</v>
      </c>
      <c r="C34" s="179">
        <v>0.12736515108726348</v>
      </c>
      <c r="D34" s="179">
        <v>0.11097560975609756</v>
      </c>
      <c r="E34" s="179">
        <v>0.12572254335260116</v>
      </c>
      <c r="F34" s="179">
        <v>0.12999322951929587</v>
      </c>
      <c r="G34" s="179">
        <v>0.12415104591143711</v>
      </c>
      <c r="H34" s="179">
        <v>0.13084386945016171</v>
      </c>
      <c r="I34" s="180">
        <v>0.12736515108726348</v>
      </c>
    </row>
    <row r="35" spans="1:9">
      <c r="C35" s="188"/>
      <c r="D35" s="188"/>
      <c r="E35" s="188"/>
      <c r="F35" s="188"/>
      <c r="G35" s="188"/>
      <c r="H35" s="188"/>
      <c r="I35" s="188"/>
    </row>
    <row r="36" spans="1:9">
      <c r="A36" s="106" t="s">
        <v>208</v>
      </c>
      <c r="C36" s="188"/>
      <c r="D36" s="188"/>
      <c r="E36" s="188"/>
      <c r="F36" s="188"/>
      <c r="G36" s="188"/>
      <c r="H36" s="188"/>
      <c r="I36" s="188"/>
    </row>
    <row r="37" spans="1:9">
      <c r="A37" s="106" t="s">
        <v>285</v>
      </c>
    </row>
    <row r="38" spans="1:9">
      <c r="A38" s="8" t="s">
        <v>120</v>
      </c>
    </row>
  </sheetData>
  <mergeCells count="1">
    <mergeCell ref="A3:J4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showGridLines="0" zoomScale="110" zoomScaleNormal="110" workbookViewId="0">
      <selection activeCell="A5" sqref="A5"/>
    </sheetView>
  </sheetViews>
  <sheetFormatPr defaultColWidth="11.42578125" defaultRowHeight="12.75"/>
  <cols>
    <col min="1" max="1" width="11.42578125" style="221"/>
    <col min="2" max="6" width="16.140625" style="221" customWidth="1"/>
    <col min="7" max="7" width="18" style="221" customWidth="1"/>
    <col min="8" max="8" width="11.42578125" style="294"/>
    <col min="9" max="16384" width="11.42578125" style="221"/>
  </cols>
  <sheetData>
    <row r="1" spans="1:8">
      <c r="A1" s="196" t="s">
        <v>4</v>
      </c>
      <c r="B1" s="230"/>
      <c r="C1" s="230"/>
    </row>
    <row r="2" spans="1:8" ht="18">
      <c r="A2" s="377" t="s">
        <v>5</v>
      </c>
      <c r="B2" s="377"/>
      <c r="C2" s="377"/>
      <c r="D2" s="377"/>
      <c r="E2" s="377"/>
      <c r="F2" s="378"/>
      <c r="G2" s="378"/>
    </row>
    <row r="3" spans="1:8" ht="15.75">
      <c r="A3" s="379" t="s">
        <v>6</v>
      </c>
      <c r="B3" s="379"/>
      <c r="C3" s="379"/>
      <c r="D3" s="379"/>
      <c r="E3" s="380"/>
      <c r="F3" s="378"/>
      <c r="G3" s="378"/>
    </row>
    <row r="4" spans="1:8" s="232" customFormat="1" ht="15.75">
      <c r="A4" s="231" t="s">
        <v>7</v>
      </c>
      <c r="B4" s="231"/>
      <c r="C4" s="231"/>
      <c r="D4" s="231"/>
      <c r="E4" s="231"/>
      <c r="F4" s="231"/>
      <c r="G4" s="231"/>
      <c r="H4" s="295"/>
    </row>
    <row r="5" spans="1:8" s="232" customFormat="1" ht="15.75">
      <c r="A5" s="233"/>
      <c r="B5" s="233"/>
      <c r="C5" s="233"/>
      <c r="D5" s="233"/>
      <c r="E5" s="233"/>
      <c r="F5" s="233"/>
      <c r="G5" s="233"/>
      <c r="H5" s="295"/>
    </row>
    <row r="6" spans="1:8" ht="14.25">
      <c r="A6" s="234"/>
      <c r="B6" s="382" t="s">
        <v>8</v>
      </c>
      <c r="C6" s="383"/>
      <c r="D6" s="383"/>
      <c r="E6" s="384" t="s">
        <v>9</v>
      </c>
      <c r="F6" s="385"/>
      <c r="G6" s="385"/>
    </row>
    <row r="7" spans="1:8" ht="14.25">
      <c r="A7" s="234"/>
      <c r="B7" s="235"/>
      <c r="C7" s="236" t="s">
        <v>10</v>
      </c>
      <c r="D7" s="237" t="s">
        <v>11</v>
      </c>
      <c r="E7" s="238"/>
      <c r="F7" s="236" t="s">
        <v>10</v>
      </c>
      <c r="G7" s="237" t="s">
        <v>12</v>
      </c>
    </row>
    <row r="8" spans="1:8" ht="14.25">
      <c r="A8" s="234"/>
      <c r="B8" s="240"/>
      <c r="C8" s="241" t="s">
        <v>13</v>
      </c>
      <c r="D8" s="239"/>
      <c r="E8" s="238"/>
      <c r="F8" s="236" t="s">
        <v>13</v>
      </c>
      <c r="G8" s="237" t="s">
        <v>14</v>
      </c>
    </row>
    <row r="9" spans="1:8" ht="16.5">
      <c r="A9" s="234" t="s">
        <v>15</v>
      </c>
      <c r="B9" s="242" t="s">
        <v>16</v>
      </c>
      <c r="C9" s="243" t="s">
        <v>17</v>
      </c>
      <c r="D9" s="244"/>
      <c r="E9" s="238" t="s">
        <v>16</v>
      </c>
      <c r="F9" s="241" t="s">
        <v>18</v>
      </c>
      <c r="G9" s="287" t="s">
        <v>19</v>
      </c>
    </row>
    <row r="10" spans="1:8">
      <c r="A10" s="245">
        <v>1970</v>
      </c>
      <c r="B10" s="246">
        <v>48732</v>
      </c>
      <c r="C10" s="246">
        <v>30165</v>
      </c>
      <c r="D10" s="247">
        <v>18567</v>
      </c>
      <c r="E10" s="248" t="s">
        <v>20</v>
      </c>
      <c r="F10" s="249">
        <v>2604</v>
      </c>
      <c r="G10" s="288" t="s">
        <v>20</v>
      </c>
    </row>
    <row r="11" spans="1:8">
      <c r="A11" s="250">
        <v>1971</v>
      </c>
      <c r="B11" s="246">
        <v>53382</v>
      </c>
      <c r="C11" s="246">
        <v>32860</v>
      </c>
      <c r="D11" s="247">
        <v>20522</v>
      </c>
      <c r="E11" s="251" t="s">
        <v>20</v>
      </c>
      <c r="F11" s="246">
        <v>2687</v>
      </c>
      <c r="G11" s="289" t="s">
        <v>20</v>
      </c>
    </row>
    <row r="12" spans="1:8">
      <c r="A12" s="250">
        <v>1972</v>
      </c>
      <c r="B12" s="246">
        <v>58251</v>
      </c>
      <c r="C12" s="246">
        <v>35420</v>
      </c>
      <c r="D12" s="247">
        <v>22831</v>
      </c>
      <c r="E12" s="251" t="s">
        <v>20</v>
      </c>
      <c r="F12" s="246">
        <v>2895</v>
      </c>
      <c r="G12" s="289" t="s">
        <v>20</v>
      </c>
    </row>
    <row r="13" spans="1:8">
      <c r="A13" s="250">
        <v>1973</v>
      </c>
      <c r="B13" s="246">
        <v>63228</v>
      </c>
      <c r="C13" s="246">
        <v>37284</v>
      </c>
      <c r="D13" s="247">
        <v>25944</v>
      </c>
      <c r="E13" s="251" t="s">
        <v>20</v>
      </c>
      <c r="F13" s="246">
        <v>2988</v>
      </c>
      <c r="G13" s="289" t="s">
        <v>20</v>
      </c>
    </row>
    <row r="14" spans="1:8">
      <c r="A14" s="250">
        <v>1974</v>
      </c>
      <c r="B14" s="246">
        <v>64469</v>
      </c>
      <c r="C14" s="246">
        <v>39155</v>
      </c>
      <c r="D14" s="247">
        <v>25314</v>
      </c>
      <c r="E14" s="251" t="s">
        <v>20</v>
      </c>
      <c r="F14" s="246">
        <v>3059</v>
      </c>
      <c r="G14" s="289" t="s">
        <v>20</v>
      </c>
    </row>
    <row r="15" spans="1:8">
      <c r="A15" s="250">
        <v>1975</v>
      </c>
      <c r="B15" s="246">
        <v>66628</v>
      </c>
      <c r="C15" s="246">
        <v>40774</v>
      </c>
      <c r="D15" s="247">
        <v>25854</v>
      </c>
      <c r="E15" s="251" t="s">
        <v>20</v>
      </c>
      <c r="F15" s="246">
        <v>2914</v>
      </c>
      <c r="G15" s="289" t="s">
        <v>20</v>
      </c>
    </row>
    <row r="16" spans="1:8">
      <c r="A16" s="250">
        <v>1976</v>
      </c>
      <c r="B16" s="246">
        <v>67595</v>
      </c>
      <c r="C16" s="246">
        <v>40614</v>
      </c>
      <c r="D16" s="247">
        <v>26981</v>
      </c>
      <c r="E16" s="251" t="s">
        <v>20</v>
      </c>
      <c r="F16" s="246">
        <v>3330</v>
      </c>
      <c r="G16" s="289" t="s">
        <v>20</v>
      </c>
    </row>
    <row r="17" spans="1:7">
      <c r="A17" s="252">
        <v>1977</v>
      </c>
      <c r="B17" s="253">
        <v>66710</v>
      </c>
      <c r="C17" s="253">
        <v>39306</v>
      </c>
      <c r="D17" s="254">
        <v>27404</v>
      </c>
      <c r="E17" s="251" t="s">
        <v>20</v>
      </c>
      <c r="F17" s="253">
        <v>3269</v>
      </c>
      <c r="G17" s="289" t="s">
        <v>20</v>
      </c>
    </row>
    <row r="18" spans="1:7">
      <c r="A18" s="255">
        <v>1978</v>
      </c>
      <c r="B18" s="256">
        <v>68615</v>
      </c>
      <c r="C18" s="256">
        <v>39538</v>
      </c>
      <c r="D18" s="257">
        <v>29077</v>
      </c>
      <c r="E18" s="251" t="s">
        <v>20</v>
      </c>
      <c r="F18" s="256">
        <v>3316</v>
      </c>
      <c r="G18" s="289" t="s">
        <v>20</v>
      </c>
    </row>
    <row r="19" spans="1:7">
      <c r="A19" s="258">
        <v>1979</v>
      </c>
      <c r="B19" s="256">
        <v>72052</v>
      </c>
      <c r="C19" s="256">
        <v>40643</v>
      </c>
      <c r="D19" s="257">
        <v>31409</v>
      </c>
      <c r="E19" s="251" t="s">
        <v>20</v>
      </c>
      <c r="F19" s="256">
        <v>3353</v>
      </c>
      <c r="G19" s="289" t="s">
        <v>20</v>
      </c>
    </row>
    <row r="20" spans="1:7">
      <c r="A20" s="259">
        <v>1980</v>
      </c>
      <c r="B20" s="256">
        <v>73856</v>
      </c>
      <c r="C20" s="256">
        <v>40620</v>
      </c>
      <c r="D20" s="257">
        <v>33236</v>
      </c>
      <c r="E20" s="251" t="s">
        <v>20</v>
      </c>
      <c r="F20" s="260">
        <v>3462</v>
      </c>
      <c r="G20" s="289" t="s">
        <v>20</v>
      </c>
    </row>
    <row r="21" spans="1:7">
      <c r="A21" s="259">
        <v>1981</v>
      </c>
      <c r="B21" s="256">
        <v>81606</v>
      </c>
      <c r="C21" s="256">
        <v>39827</v>
      </c>
      <c r="D21" s="257">
        <v>41779</v>
      </c>
      <c r="E21" s="251" t="s">
        <v>20</v>
      </c>
      <c r="F21" s="260">
        <v>3567</v>
      </c>
      <c r="G21" s="289" t="s">
        <v>20</v>
      </c>
    </row>
    <row r="22" spans="1:7">
      <c r="A22" s="261">
        <v>1982</v>
      </c>
      <c r="B22" s="256">
        <v>88008</v>
      </c>
      <c r="C22" s="256">
        <v>41002</v>
      </c>
      <c r="D22" s="262">
        <v>47006</v>
      </c>
      <c r="E22" s="251" t="s">
        <v>20</v>
      </c>
      <c r="F22" s="256">
        <v>3547</v>
      </c>
      <c r="G22" s="289" t="s">
        <v>20</v>
      </c>
    </row>
    <row r="23" spans="1:7">
      <c r="A23" s="263">
        <v>1983</v>
      </c>
      <c r="B23" s="256">
        <v>90381</v>
      </c>
      <c r="C23" s="256">
        <v>41367</v>
      </c>
      <c r="D23" s="262">
        <v>49014</v>
      </c>
      <c r="E23" s="251" t="s">
        <v>20</v>
      </c>
      <c r="F23" s="256">
        <v>3450</v>
      </c>
      <c r="G23" s="289" t="s">
        <v>20</v>
      </c>
    </row>
    <row r="24" spans="1:7">
      <c r="A24" s="264">
        <v>1984</v>
      </c>
      <c r="B24" s="256">
        <v>93535</v>
      </c>
      <c r="C24" s="256">
        <v>42373</v>
      </c>
      <c r="D24" s="262">
        <v>51162</v>
      </c>
      <c r="E24" s="251" t="s">
        <v>20</v>
      </c>
      <c r="F24" s="256">
        <v>3293</v>
      </c>
      <c r="G24" s="289" t="s">
        <v>20</v>
      </c>
    </row>
    <row r="25" spans="1:7">
      <c r="A25" s="261">
        <v>1985</v>
      </c>
      <c r="B25" s="256">
        <v>93559</v>
      </c>
      <c r="C25" s="256">
        <v>41658</v>
      </c>
      <c r="D25" s="262">
        <v>51901</v>
      </c>
      <c r="E25" s="265">
        <v>3576</v>
      </c>
      <c r="F25" s="256">
        <v>3574</v>
      </c>
      <c r="G25" s="289">
        <v>2</v>
      </c>
    </row>
    <row r="26" spans="1:7">
      <c r="A26" s="223">
        <v>1986</v>
      </c>
      <c r="B26" s="256">
        <v>101187</v>
      </c>
      <c r="C26" s="266">
        <v>42463</v>
      </c>
      <c r="D26" s="267">
        <v>58724</v>
      </c>
      <c r="E26" s="265">
        <v>3339</v>
      </c>
      <c r="F26" s="268">
        <v>3337</v>
      </c>
      <c r="G26" s="289">
        <v>2</v>
      </c>
    </row>
    <row r="27" spans="1:7">
      <c r="A27" s="250">
        <v>1987</v>
      </c>
      <c r="B27" s="256">
        <v>103129</v>
      </c>
      <c r="C27" s="246">
        <v>43627</v>
      </c>
      <c r="D27" s="269">
        <v>59502</v>
      </c>
      <c r="E27" s="265">
        <v>3472</v>
      </c>
      <c r="F27" s="246">
        <v>3422</v>
      </c>
      <c r="G27" s="289">
        <v>50</v>
      </c>
    </row>
    <row r="28" spans="1:7">
      <c r="A28" s="250">
        <v>1988</v>
      </c>
      <c r="B28" s="256">
        <v>109346</v>
      </c>
      <c r="C28" s="246">
        <v>47311</v>
      </c>
      <c r="D28" s="247">
        <v>62035</v>
      </c>
      <c r="E28" s="265">
        <v>3670</v>
      </c>
      <c r="F28" s="246">
        <v>3575</v>
      </c>
      <c r="G28" s="289">
        <v>95</v>
      </c>
    </row>
    <row r="29" spans="1:7">
      <c r="A29" s="250">
        <v>1989</v>
      </c>
      <c r="B29" s="256">
        <v>123653</v>
      </c>
      <c r="C29" s="246">
        <v>56169</v>
      </c>
      <c r="D29" s="247">
        <v>67484</v>
      </c>
      <c r="E29" s="265">
        <v>3698</v>
      </c>
      <c r="F29" s="246">
        <v>3582</v>
      </c>
      <c r="G29" s="289">
        <v>116</v>
      </c>
    </row>
    <row r="30" spans="1:7">
      <c r="A30" s="250">
        <v>1990</v>
      </c>
      <c r="B30" s="256">
        <v>132760</v>
      </c>
      <c r="C30" s="246">
        <v>62734</v>
      </c>
      <c r="D30" s="247">
        <v>70026</v>
      </c>
      <c r="E30" s="265">
        <v>3796</v>
      </c>
      <c r="F30" s="246">
        <v>3626</v>
      </c>
      <c r="G30" s="289">
        <v>170</v>
      </c>
    </row>
    <row r="31" spans="1:7">
      <c r="A31" s="250">
        <v>1991</v>
      </c>
      <c r="B31" s="256">
        <v>142882</v>
      </c>
      <c r="C31" s="246">
        <v>67372</v>
      </c>
      <c r="D31" s="247">
        <v>75510</v>
      </c>
      <c r="E31" s="265">
        <v>4313</v>
      </c>
      <c r="F31" s="246">
        <v>4136</v>
      </c>
      <c r="G31" s="289">
        <v>177</v>
      </c>
    </row>
    <row r="32" spans="1:7">
      <c r="A32" s="250">
        <v>1992</v>
      </c>
      <c r="B32" s="256">
        <v>155643</v>
      </c>
      <c r="C32" s="246">
        <v>72909</v>
      </c>
      <c r="D32" s="247">
        <v>82734</v>
      </c>
      <c r="E32" s="265">
        <v>4792</v>
      </c>
      <c r="F32" s="246">
        <v>4463</v>
      </c>
      <c r="G32" s="289">
        <v>329</v>
      </c>
    </row>
    <row r="33" spans="1:8">
      <c r="A33" s="250">
        <v>1993</v>
      </c>
      <c r="B33" s="256">
        <v>165942</v>
      </c>
      <c r="C33" s="246">
        <v>77027</v>
      </c>
      <c r="D33" s="247">
        <v>88915</v>
      </c>
      <c r="E33" s="265">
        <v>5130</v>
      </c>
      <c r="F33" s="246">
        <v>4786</v>
      </c>
      <c r="G33" s="289">
        <v>344</v>
      </c>
    </row>
    <row r="34" spans="1:8" s="271" customFormat="1">
      <c r="A34" s="250">
        <v>1994</v>
      </c>
      <c r="B34" s="256">
        <v>169306</v>
      </c>
      <c r="C34" s="246">
        <v>79509</v>
      </c>
      <c r="D34" s="247">
        <v>89797</v>
      </c>
      <c r="E34" s="270">
        <v>5654</v>
      </c>
      <c r="F34" s="270">
        <v>5190</v>
      </c>
      <c r="G34" s="290">
        <v>464</v>
      </c>
      <c r="H34" s="296"/>
    </row>
    <row r="35" spans="1:8">
      <c r="A35" s="252">
        <v>1995</v>
      </c>
      <c r="B35" s="256">
        <v>176745</v>
      </c>
      <c r="C35" s="253">
        <v>82957</v>
      </c>
      <c r="D35" s="254">
        <v>93788</v>
      </c>
      <c r="E35" s="272">
        <v>6144</v>
      </c>
      <c r="F35" s="253">
        <v>5631</v>
      </c>
      <c r="G35" s="291">
        <v>513</v>
      </c>
    </row>
    <row r="36" spans="1:8">
      <c r="A36" s="255">
        <v>1996</v>
      </c>
      <c r="B36" s="256">
        <v>181741</v>
      </c>
      <c r="C36" s="256">
        <v>84955</v>
      </c>
      <c r="D36" s="257">
        <v>96786</v>
      </c>
      <c r="E36" s="272">
        <v>6569</v>
      </c>
      <c r="F36" s="256">
        <v>5981</v>
      </c>
      <c r="G36" s="292">
        <v>588</v>
      </c>
    </row>
    <row r="37" spans="1:8">
      <c r="A37" s="258">
        <v>1997</v>
      </c>
      <c r="B37" s="256">
        <v>180741</v>
      </c>
      <c r="C37" s="256">
        <v>83484</v>
      </c>
      <c r="D37" s="257">
        <v>97257</v>
      </c>
      <c r="E37" s="272">
        <v>6693</v>
      </c>
      <c r="F37" s="260">
        <v>6195</v>
      </c>
      <c r="G37" s="293">
        <v>498</v>
      </c>
    </row>
    <row r="38" spans="1:8">
      <c r="A38" s="259">
        <v>1998</v>
      </c>
      <c r="B38" s="256">
        <v>184063</v>
      </c>
      <c r="C38" s="256">
        <v>81128</v>
      </c>
      <c r="D38" s="257">
        <v>102935</v>
      </c>
      <c r="E38" s="272">
        <v>6712</v>
      </c>
      <c r="F38" s="260">
        <v>6273</v>
      </c>
      <c r="G38" s="225">
        <v>439</v>
      </c>
    </row>
    <row r="39" spans="1:8">
      <c r="A39" s="259">
        <v>1999</v>
      </c>
      <c r="B39" s="256">
        <v>191150</v>
      </c>
      <c r="C39" s="256">
        <v>78966</v>
      </c>
      <c r="D39" s="257">
        <v>112184</v>
      </c>
      <c r="E39" s="272">
        <v>6941</v>
      </c>
      <c r="F39" s="260">
        <v>6526</v>
      </c>
      <c r="G39" s="225">
        <v>415</v>
      </c>
    </row>
    <row r="40" spans="1:8">
      <c r="A40" s="261">
        <v>2000</v>
      </c>
      <c r="B40" s="256">
        <v>190672</v>
      </c>
      <c r="C40" s="256">
        <v>81561</v>
      </c>
      <c r="D40" s="262">
        <v>109111</v>
      </c>
      <c r="E40" s="272">
        <f>SUM(F40:G40)</f>
        <v>7420</v>
      </c>
      <c r="F40" s="273">
        <v>7076</v>
      </c>
      <c r="G40" s="225">
        <v>344</v>
      </c>
      <c r="H40" s="297"/>
    </row>
    <row r="41" spans="1:8" ht="14.25">
      <c r="A41" s="263" t="s">
        <v>21</v>
      </c>
      <c r="B41" s="256">
        <v>192897</v>
      </c>
      <c r="C41" s="256">
        <v>76670</v>
      </c>
      <c r="D41" s="262">
        <v>116227</v>
      </c>
      <c r="E41" s="272">
        <f>SUM(F41:G41)</f>
        <v>6478</v>
      </c>
      <c r="F41" s="273">
        <v>6084</v>
      </c>
      <c r="G41" s="225">
        <v>394</v>
      </c>
      <c r="H41" s="297"/>
    </row>
    <row r="42" spans="1:8">
      <c r="A42" s="264">
        <v>2002</v>
      </c>
      <c r="B42" s="256">
        <v>208693</v>
      </c>
      <c r="C42" s="256">
        <v>80555</v>
      </c>
      <c r="D42" s="262">
        <v>128138</v>
      </c>
      <c r="E42" s="272">
        <f t="shared" ref="E42:E61" si="0">SUM(F42:G42)</f>
        <v>7149</v>
      </c>
      <c r="F42" s="273">
        <v>6797</v>
      </c>
      <c r="G42" s="225">
        <v>352</v>
      </c>
      <c r="H42" s="297"/>
    </row>
    <row r="43" spans="1:8">
      <c r="A43" s="261">
        <v>2003</v>
      </c>
      <c r="B43" s="256">
        <v>209770</v>
      </c>
      <c r="C43" s="256">
        <v>79615</v>
      </c>
      <c r="D43" s="262">
        <v>130155</v>
      </c>
      <c r="E43" s="272">
        <f t="shared" si="0"/>
        <v>7696</v>
      </c>
      <c r="F43" s="273">
        <v>7305</v>
      </c>
      <c r="G43" s="225">
        <v>391</v>
      </c>
      <c r="H43" s="297"/>
    </row>
    <row r="44" spans="1:8">
      <c r="A44" s="223">
        <v>2004</v>
      </c>
      <c r="B44" s="266">
        <v>211001</v>
      </c>
      <c r="C44" s="266">
        <v>80474</v>
      </c>
      <c r="D44" s="262">
        <v>130527</v>
      </c>
      <c r="E44" s="272">
        <f t="shared" si="0"/>
        <v>7574</v>
      </c>
      <c r="F44" s="273">
        <v>7118</v>
      </c>
      <c r="G44" s="225">
        <v>456</v>
      </c>
      <c r="H44" s="297"/>
    </row>
    <row r="45" spans="1:8">
      <c r="A45" s="274" t="s">
        <v>22</v>
      </c>
      <c r="B45" s="266">
        <v>211264</v>
      </c>
      <c r="C45" s="256">
        <v>88105</v>
      </c>
      <c r="D45" s="262">
        <v>123159</v>
      </c>
      <c r="E45" s="272">
        <f t="shared" si="0"/>
        <v>8443</v>
      </c>
      <c r="F45" s="273">
        <v>7887</v>
      </c>
      <c r="G45" s="225">
        <v>556</v>
      </c>
      <c r="H45" s="297"/>
    </row>
    <row r="46" spans="1:8">
      <c r="A46" s="223">
        <v>2006</v>
      </c>
      <c r="B46" s="266">
        <v>211229</v>
      </c>
      <c r="C46" s="256">
        <v>86366</v>
      </c>
      <c r="D46" s="262">
        <v>124863</v>
      </c>
      <c r="E46" s="272">
        <f t="shared" si="0"/>
        <v>9007</v>
      </c>
      <c r="F46" s="273">
        <v>8388</v>
      </c>
      <c r="G46" s="225">
        <v>619</v>
      </c>
      <c r="H46" s="297"/>
    </row>
    <row r="47" spans="1:8" ht="14.25">
      <c r="A47" s="223" t="s">
        <v>23</v>
      </c>
      <c r="B47" s="266">
        <v>208238</v>
      </c>
      <c r="C47" s="256">
        <v>91146</v>
      </c>
      <c r="D47" s="262">
        <v>117092</v>
      </c>
      <c r="E47" s="272">
        <f t="shared" si="0"/>
        <v>10129</v>
      </c>
      <c r="F47" s="273">
        <v>9364</v>
      </c>
      <c r="G47" s="225">
        <v>765</v>
      </c>
      <c r="H47" s="297"/>
    </row>
    <row r="48" spans="1:8">
      <c r="A48" s="223" t="s">
        <v>24</v>
      </c>
      <c r="B48" s="266">
        <v>214183</v>
      </c>
      <c r="C48" s="256">
        <v>111816</v>
      </c>
      <c r="D48" s="262">
        <v>102367</v>
      </c>
      <c r="E48" s="272">
        <f t="shared" si="0"/>
        <v>9111</v>
      </c>
      <c r="F48" s="273">
        <v>8339</v>
      </c>
      <c r="G48" s="225">
        <v>772</v>
      </c>
      <c r="H48" s="297"/>
    </row>
    <row r="49" spans="1:8">
      <c r="A49" s="223" t="s">
        <v>25</v>
      </c>
      <c r="B49" s="266">
        <v>222920</v>
      </c>
      <c r="C49" s="256">
        <v>118093</v>
      </c>
      <c r="D49" s="262">
        <v>104827</v>
      </c>
      <c r="E49" s="272">
        <f t="shared" si="0"/>
        <v>11068</v>
      </c>
      <c r="F49" s="273">
        <v>10189</v>
      </c>
      <c r="G49" s="225">
        <v>879</v>
      </c>
      <c r="H49" s="297"/>
    </row>
    <row r="50" spans="1:8">
      <c r="A50" s="223" t="s">
        <v>26</v>
      </c>
      <c r="B50" s="266">
        <v>227747</v>
      </c>
      <c r="C50" s="256">
        <v>122276</v>
      </c>
      <c r="D50" s="275">
        <v>105471</v>
      </c>
      <c r="E50" s="272">
        <f t="shared" si="0"/>
        <v>11568</v>
      </c>
      <c r="F50" s="273">
        <v>10432</v>
      </c>
      <c r="G50" s="225">
        <v>1136</v>
      </c>
      <c r="H50" s="297"/>
    </row>
    <row r="51" spans="1:8">
      <c r="A51" s="223" t="s">
        <v>27</v>
      </c>
      <c r="B51" s="266">
        <v>235840</v>
      </c>
      <c r="C51" s="256">
        <v>131711</v>
      </c>
      <c r="D51" s="275">
        <v>104129</v>
      </c>
      <c r="E51" s="272">
        <f t="shared" si="0"/>
        <v>11913</v>
      </c>
      <c r="F51" s="273">
        <v>10775</v>
      </c>
      <c r="G51" s="225">
        <v>1138</v>
      </c>
      <c r="H51" s="297"/>
    </row>
    <row r="52" spans="1:8">
      <c r="A52" s="223">
        <v>2012</v>
      </c>
      <c r="B52" s="266">
        <v>245572</v>
      </c>
      <c r="C52" s="256">
        <v>133363</v>
      </c>
      <c r="D52" s="275">
        <v>112209</v>
      </c>
      <c r="E52" s="272">
        <f t="shared" si="0"/>
        <v>12907</v>
      </c>
      <c r="F52" s="273">
        <v>11582</v>
      </c>
      <c r="G52" s="225">
        <v>1325</v>
      </c>
      <c r="H52" s="297"/>
    </row>
    <row r="53" spans="1:8">
      <c r="A53" s="223">
        <v>2013</v>
      </c>
      <c r="B53" s="266">
        <v>253317</v>
      </c>
      <c r="C53" s="256">
        <f>137416</f>
        <v>137416</v>
      </c>
      <c r="D53" s="275">
        <v>115901</v>
      </c>
      <c r="E53" s="272">
        <f t="shared" si="0"/>
        <v>13034</v>
      </c>
      <c r="F53" s="273">
        <v>11621</v>
      </c>
      <c r="G53" s="225">
        <v>1413</v>
      </c>
      <c r="H53" s="297"/>
    </row>
    <row r="54" spans="1:8" s="276" customFormat="1">
      <c r="A54" s="223" t="s">
        <v>28</v>
      </c>
      <c r="B54" s="266">
        <v>255588</v>
      </c>
      <c r="C54" s="256">
        <v>139080</v>
      </c>
      <c r="D54" s="275">
        <v>116508</v>
      </c>
      <c r="E54" s="272">
        <f t="shared" si="0"/>
        <v>14008</v>
      </c>
      <c r="F54" s="273">
        <v>12472</v>
      </c>
      <c r="G54" s="225">
        <v>1536</v>
      </c>
      <c r="H54" s="297"/>
    </row>
    <row r="55" spans="1:8" s="276" customFormat="1">
      <c r="A55" s="223">
        <v>2015</v>
      </c>
      <c r="B55" s="266">
        <v>266428</v>
      </c>
      <c r="C55" s="256">
        <v>143283</v>
      </c>
      <c r="D55" s="275">
        <v>123145</v>
      </c>
      <c r="E55" s="272">
        <f t="shared" si="0"/>
        <v>13946</v>
      </c>
      <c r="F55" s="273">
        <v>12209</v>
      </c>
      <c r="G55" s="225">
        <v>1737</v>
      </c>
      <c r="H55" s="297"/>
    </row>
    <row r="56" spans="1:8" s="276" customFormat="1">
      <c r="A56" s="223" t="s">
        <v>29</v>
      </c>
      <c r="B56" s="266">
        <v>273227</v>
      </c>
      <c r="C56" s="256">
        <v>172882</v>
      </c>
      <c r="D56" s="275">
        <v>100345</v>
      </c>
      <c r="E56" s="272">
        <f t="shared" si="0"/>
        <v>15235</v>
      </c>
      <c r="F56" s="273">
        <v>13761</v>
      </c>
      <c r="G56" s="225">
        <v>1474</v>
      </c>
      <c r="H56" s="297"/>
    </row>
    <row r="57" spans="1:8" s="276" customFormat="1">
      <c r="A57" s="223" t="s">
        <v>30</v>
      </c>
      <c r="B57" s="266">
        <v>277637</v>
      </c>
      <c r="C57" s="256">
        <v>175588</v>
      </c>
      <c r="D57" s="275">
        <v>102049</v>
      </c>
      <c r="E57" s="272">
        <f t="shared" si="0"/>
        <v>15854</v>
      </c>
      <c r="F57" s="273">
        <v>14065</v>
      </c>
      <c r="G57" s="225">
        <v>1789</v>
      </c>
      <c r="H57" s="297"/>
    </row>
    <row r="58" spans="1:8">
      <c r="A58" s="223" t="s">
        <v>31</v>
      </c>
      <c r="B58" s="266">
        <v>278334</v>
      </c>
      <c r="C58" s="256">
        <v>216437</v>
      </c>
      <c r="D58" s="275">
        <v>61897</v>
      </c>
      <c r="E58" s="272">
        <f t="shared" si="0"/>
        <v>16564</v>
      </c>
      <c r="F58" s="273">
        <v>15743</v>
      </c>
      <c r="G58" s="225">
        <v>821</v>
      </c>
      <c r="H58" s="297"/>
    </row>
    <row r="59" spans="1:8">
      <c r="A59" s="223">
        <v>2019</v>
      </c>
      <c r="B59" s="266">
        <v>281702</v>
      </c>
      <c r="C59" s="256">
        <v>217265</v>
      </c>
      <c r="D59" s="262">
        <v>64437</v>
      </c>
      <c r="E59" s="272">
        <f t="shared" si="0"/>
        <v>17122</v>
      </c>
      <c r="F59" s="273">
        <v>16106</v>
      </c>
      <c r="G59" s="225">
        <v>1016</v>
      </c>
      <c r="H59" s="297"/>
    </row>
    <row r="60" spans="1:8">
      <c r="A60" s="223">
        <v>2020</v>
      </c>
      <c r="B60" s="266">
        <v>292834</v>
      </c>
      <c r="C60" s="256">
        <v>223489</v>
      </c>
      <c r="D60" s="262">
        <v>69345</v>
      </c>
      <c r="E60" s="272">
        <f t="shared" si="0"/>
        <v>17033</v>
      </c>
      <c r="F60" s="273">
        <v>16015</v>
      </c>
      <c r="G60" s="225">
        <v>1018</v>
      </c>
      <c r="H60" s="297"/>
    </row>
    <row r="61" spans="1:8">
      <c r="A61" s="223">
        <v>2021</v>
      </c>
      <c r="B61" s="266"/>
      <c r="C61" s="256"/>
      <c r="D61" s="262"/>
      <c r="E61" s="272">
        <f t="shared" si="0"/>
        <v>20471</v>
      </c>
      <c r="F61" s="273">
        <v>18964</v>
      </c>
      <c r="G61" s="225">
        <v>1507</v>
      </c>
      <c r="H61" s="297"/>
    </row>
    <row r="62" spans="1:8">
      <c r="A62" s="223"/>
      <c r="B62" s="223"/>
      <c r="C62" s="223"/>
      <c r="D62" s="224"/>
      <c r="F62" s="225"/>
      <c r="G62" s="225"/>
    </row>
    <row r="63" spans="1:8">
      <c r="A63" s="277" t="s">
        <v>32</v>
      </c>
      <c r="B63" s="277"/>
      <c r="C63" s="277"/>
      <c r="D63" s="277"/>
      <c r="E63" s="278"/>
      <c r="F63" s="279"/>
      <c r="G63" s="279"/>
    </row>
    <row r="64" spans="1:8">
      <c r="A64" s="280" t="s">
        <v>33</v>
      </c>
      <c r="B64" s="277"/>
      <c r="C64" s="277"/>
      <c r="D64" s="277"/>
      <c r="E64" s="278"/>
      <c r="F64" s="279"/>
      <c r="G64" s="279"/>
    </row>
    <row r="65" spans="1:7">
      <c r="A65" s="280" t="s">
        <v>34</v>
      </c>
      <c r="B65" s="277"/>
      <c r="C65" s="277"/>
      <c r="D65" s="277"/>
      <c r="E65" s="278"/>
      <c r="F65" s="279"/>
      <c r="G65" s="279"/>
    </row>
    <row r="66" spans="1:7">
      <c r="A66" s="280" t="s">
        <v>35</v>
      </c>
      <c r="B66" s="277"/>
      <c r="C66" s="277"/>
      <c r="D66" s="277"/>
      <c r="E66" s="278"/>
      <c r="F66" s="279"/>
      <c r="G66" s="279"/>
    </row>
    <row r="67" spans="1:7">
      <c r="A67" s="277" t="s">
        <v>36</v>
      </c>
      <c r="B67" s="277"/>
      <c r="C67" s="277"/>
      <c r="D67" s="277"/>
      <c r="E67" s="278"/>
      <c r="F67" s="278"/>
      <c r="G67" s="278"/>
    </row>
    <row r="68" spans="1:7">
      <c r="A68" s="280" t="s">
        <v>37</v>
      </c>
      <c r="B68" s="280"/>
      <c r="C68" s="280"/>
      <c r="D68" s="280"/>
      <c r="E68" s="278"/>
      <c r="F68" s="278"/>
      <c r="G68" s="278"/>
    </row>
    <row r="69" spans="1:7">
      <c r="A69" s="280" t="s">
        <v>38</v>
      </c>
      <c r="B69" s="281"/>
      <c r="C69" s="281"/>
      <c r="D69" s="281"/>
      <c r="E69" s="280"/>
      <c r="F69" s="278"/>
      <c r="G69" s="278"/>
    </row>
    <row r="70" spans="1:7">
      <c r="A70" s="280" t="s">
        <v>39</v>
      </c>
      <c r="B70" s="281"/>
      <c r="C70" s="281"/>
      <c r="D70" s="281"/>
      <c r="E70" s="280"/>
      <c r="F70" s="278"/>
      <c r="G70" s="278"/>
    </row>
    <row r="71" spans="1:7">
      <c r="A71" s="280" t="s">
        <v>40</v>
      </c>
      <c r="B71" s="281"/>
      <c r="C71" s="281"/>
      <c r="D71" s="281"/>
      <c r="E71" s="280"/>
      <c r="F71" s="278"/>
      <c r="G71" s="278"/>
    </row>
    <row r="72" spans="1:7">
      <c r="A72" s="280" t="s">
        <v>41</v>
      </c>
      <c r="B72" s="281"/>
      <c r="C72" s="281"/>
      <c r="D72" s="281"/>
      <c r="E72" s="280"/>
      <c r="F72" s="278"/>
      <c r="G72" s="278"/>
    </row>
    <row r="73" spans="1:7">
      <c r="A73" s="277" t="s">
        <v>42</v>
      </c>
      <c r="B73" s="277"/>
      <c r="C73" s="277"/>
      <c r="D73" s="277"/>
      <c r="E73" s="278"/>
      <c r="F73" s="280"/>
      <c r="G73" s="280"/>
    </row>
    <row r="74" spans="1:7">
      <c r="A74" s="277" t="s">
        <v>43</v>
      </c>
      <c r="B74" s="277"/>
      <c r="C74" s="277"/>
      <c r="D74" s="277"/>
      <c r="E74" s="278"/>
      <c r="F74" s="280"/>
      <c r="G74" s="280"/>
    </row>
    <row r="75" spans="1:7">
      <c r="A75" s="222" t="s">
        <v>44</v>
      </c>
      <c r="B75" s="223"/>
      <c r="C75" s="223"/>
      <c r="D75" s="224"/>
      <c r="F75" s="225"/>
      <c r="G75" s="225"/>
    </row>
    <row r="76" spans="1:7">
      <c r="A76" s="222" t="s">
        <v>45</v>
      </c>
      <c r="B76" s="223"/>
      <c r="C76" s="223"/>
      <c r="D76" s="224"/>
      <c r="F76" s="225"/>
      <c r="G76" s="225"/>
    </row>
    <row r="77" spans="1:7">
      <c r="A77" s="222" t="s">
        <v>46</v>
      </c>
      <c r="B77" s="223"/>
      <c r="C77" s="223"/>
      <c r="D77" s="224"/>
      <c r="F77" s="225"/>
      <c r="G77" s="225"/>
    </row>
    <row r="78" spans="1:7">
      <c r="A78" s="222" t="s">
        <v>47</v>
      </c>
      <c r="B78" s="223"/>
      <c r="C78" s="223"/>
      <c r="D78" s="224"/>
      <c r="F78" s="225"/>
      <c r="G78" s="225"/>
    </row>
    <row r="79" spans="1:7">
      <c r="A79" s="222" t="s">
        <v>48</v>
      </c>
      <c r="B79" s="223"/>
      <c r="C79" s="223"/>
      <c r="D79" s="224"/>
      <c r="F79" s="225"/>
      <c r="G79" s="225"/>
    </row>
    <row r="80" spans="1:7">
      <c r="A80" s="222" t="s">
        <v>49</v>
      </c>
      <c r="B80" s="223"/>
      <c r="C80" s="223"/>
      <c r="D80" s="224"/>
      <c r="F80" s="225"/>
      <c r="G80" s="225"/>
    </row>
    <row r="81" spans="1:8">
      <c r="A81" s="222" t="s">
        <v>50</v>
      </c>
      <c r="B81" s="223"/>
      <c r="C81" s="223"/>
      <c r="D81" s="224"/>
      <c r="F81" s="225"/>
      <c r="G81" s="225"/>
    </row>
    <row r="82" spans="1:8">
      <c r="A82" s="222" t="s">
        <v>51</v>
      </c>
      <c r="B82" s="223"/>
      <c r="C82" s="223"/>
      <c r="D82" s="224"/>
      <c r="F82" s="225"/>
      <c r="G82" s="225"/>
    </row>
    <row r="83" spans="1:8">
      <c r="A83" s="222" t="s">
        <v>52</v>
      </c>
      <c r="B83" s="223"/>
      <c r="C83" s="223"/>
      <c r="D83" s="224"/>
      <c r="F83" s="225"/>
      <c r="G83" s="225"/>
    </row>
    <row r="84" spans="1:8">
      <c r="A84" s="282" t="s">
        <v>53</v>
      </c>
      <c r="B84" s="283"/>
      <c r="C84" s="283"/>
      <c r="D84" s="283"/>
      <c r="E84" s="283"/>
      <c r="F84" s="283"/>
      <c r="G84" s="283"/>
      <c r="H84" s="298"/>
    </row>
    <row r="85" spans="1:8">
      <c r="A85" s="283"/>
      <c r="B85" s="283"/>
      <c r="C85" s="283"/>
      <c r="D85" s="283"/>
      <c r="E85" s="283"/>
      <c r="F85" s="283"/>
      <c r="G85" s="283"/>
      <c r="H85" s="298"/>
    </row>
    <row r="86" spans="1:8">
      <c r="A86" s="284" t="s">
        <v>54</v>
      </c>
      <c r="B86" s="284"/>
      <c r="C86" s="284"/>
      <c r="D86" s="224"/>
      <c r="F86" s="225"/>
      <c r="G86" s="225"/>
    </row>
    <row r="87" spans="1:8" ht="15">
      <c r="A87" s="226" t="s">
        <v>55</v>
      </c>
      <c r="B87" s="226"/>
      <c r="C87" s="226"/>
      <c r="D87" s="227"/>
      <c r="E87" s="227"/>
      <c r="F87" s="227"/>
      <c r="G87" s="227"/>
    </row>
    <row r="88" spans="1:8">
      <c r="A88" s="285"/>
      <c r="B88" s="285"/>
      <c r="C88" s="285"/>
      <c r="D88" s="285"/>
      <c r="E88" s="285"/>
      <c r="F88" s="285"/>
      <c r="G88" s="285"/>
    </row>
    <row r="89" spans="1:8">
      <c r="A89" s="286"/>
      <c r="B89" s="286"/>
      <c r="C89" s="286"/>
      <c r="D89" s="286"/>
      <c r="E89" s="286"/>
      <c r="F89" s="286"/>
      <c r="G89" s="286"/>
    </row>
    <row r="90" spans="1:8">
      <c r="A90" s="286"/>
      <c r="B90" s="262"/>
      <c r="C90" s="262"/>
      <c r="D90" s="262"/>
      <c r="E90" s="262"/>
      <c r="F90" s="262"/>
      <c r="G90" s="262"/>
    </row>
    <row r="91" spans="1:8">
      <c r="A91" s="286"/>
      <c r="B91" s="262"/>
      <c r="C91" s="262"/>
      <c r="D91" s="262"/>
      <c r="E91" s="262"/>
      <c r="F91" s="262"/>
      <c r="G91" s="262"/>
    </row>
    <row r="92" spans="1:8" ht="12.75" customHeight="1">
      <c r="A92" s="386"/>
      <c r="B92" s="386"/>
      <c r="C92" s="386"/>
      <c r="D92" s="386"/>
      <c r="E92" s="386"/>
      <c r="F92" s="386"/>
      <c r="G92" s="386"/>
    </row>
    <row r="93" spans="1:8" ht="12.75" customHeight="1">
      <c r="A93" s="381"/>
      <c r="B93" s="381"/>
      <c r="C93" s="381"/>
      <c r="D93" s="381"/>
      <c r="E93" s="381"/>
      <c r="F93" s="381"/>
      <c r="G93" s="381"/>
    </row>
    <row r="94" spans="1:8">
      <c r="B94" s="224"/>
      <c r="C94" s="224"/>
      <c r="D94" s="224"/>
      <c r="E94" s="224"/>
      <c r="F94" s="224"/>
      <c r="G94" s="224"/>
    </row>
  </sheetData>
  <mergeCells count="4">
    <mergeCell ref="A93:G93"/>
    <mergeCell ref="B6:D6"/>
    <mergeCell ref="E6:G6"/>
    <mergeCell ref="A92:G92"/>
  </mergeCells>
  <pageMargins left="0.35433070866141736" right="0.23622047244094491" top="0.78740157480314965" bottom="0.6692913385826772" header="0.31496062992125984" footer="0.31496062992125984"/>
  <pageSetup paperSize="9" scale="83" orientation="portrait" r:id="rId1"/>
  <ignoredErrors>
    <ignoredError sqref="A45:A5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4413C-0BBD-4398-B287-B4A125915182}">
  <dimension ref="A1:J39"/>
  <sheetViews>
    <sheetView showGridLines="0" zoomScaleNormal="100" workbookViewId="0">
      <selection activeCell="A2" sqref="A2"/>
    </sheetView>
  </sheetViews>
  <sheetFormatPr defaultColWidth="11.42578125" defaultRowHeight="12.75"/>
  <cols>
    <col min="1" max="1" width="22.85546875" bestFit="1" customWidth="1"/>
    <col min="2" max="2" width="30" bestFit="1" customWidth="1"/>
    <col min="3" max="9" width="10.5703125" customWidth="1"/>
  </cols>
  <sheetData>
    <row r="1" spans="1:10">
      <c r="A1" s="45" t="s">
        <v>241</v>
      </c>
    </row>
    <row r="2" spans="1:10" ht="18">
      <c r="A2" s="1" t="s">
        <v>286</v>
      </c>
    </row>
    <row r="3" spans="1:10" ht="15.75" customHeight="1">
      <c r="A3" s="398" t="s">
        <v>287</v>
      </c>
      <c r="B3" s="398"/>
      <c r="C3" s="398"/>
      <c r="D3" s="398"/>
      <c r="E3" s="398"/>
      <c r="F3" s="398"/>
      <c r="G3" s="398"/>
      <c r="H3" s="398"/>
      <c r="I3" s="398"/>
      <c r="J3" s="398"/>
    </row>
    <row r="4" spans="1:10" ht="15.75" customHeight="1">
      <c r="A4" s="398"/>
      <c r="B4" s="398"/>
      <c r="C4" s="398"/>
      <c r="D4" s="398"/>
      <c r="E4" s="398"/>
      <c r="F4" s="398"/>
      <c r="G4" s="398"/>
      <c r="H4" s="398"/>
      <c r="I4" s="398"/>
      <c r="J4" s="398"/>
    </row>
    <row r="6" spans="1:10" ht="51">
      <c r="A6" s="170" t="s">
        <v>59</v>
      </c>
      <c r="B6" s="170" t="s">
        <v>258</v>
      </c>
      <c r="C6" s="171" t="s">
        <v>272</v>
      </c>
      <c r="D6" s="171" t="s">
        <v>273</v>
      </c>
      <c r="E6" s="171" t="s">
        <v>274</v>
      </c>
      <c r="F6" s="171" t="s">
        <v>275</v>
      </c>
      <c r="G6" s="171" t="s">
        <v>276</v>
      </c>
      <c r="H6" s="172" t="s">
        <v>288</v>
      </c>
      <c r="I6" s="172" t="s">
        <v>289</v>
      </c>
    </row>
    <row r="7" spans="1:10">
      <c r="A7" s="173" t="s">
        <v>16</v>
      </c>
      <c r="B7" s="174" t="s">
        <v>16</v>
      </c>
      <c r="C7" s="175">
        <v>1</v>
      </c>
      <c r="D7" s="175">
        <v>1</v>
      </c>
      <c r="E7" s="175">
        <v>1</v>
      </c>
      <c r="F7" s="175">
        <v>1</v>
      </c>
      <c r="G7" s="175">
        <v>1</v>
      </c>
      <c r="H7" s="175">
        <v>1</v>
      </c>
      <c r="I7" s="189">
        <v>1</v>
      </c>
    </row>
    <row r="8" spans="1:10" ht="14.25">
      <c r="A8" s="177"/>
      <c r="B8" s="178" t="s">
        <v>260</v>
      </c>
      <c r="C8" s="179">
        <v>0.13342620888010068</v>
      </c>
      <c r="D8" s="179">
        <v>0.18742216687422167</v>
      </c>
      <c r="E8" s="179">
        <v>0.18279569892473119</v>
      </c>
      <c r="F8" s="179">
        <v>0.1721260171082829</v>
      </c>
      <c r="G8" s="179">
        <v>0.17988611757157752</v>
      </c>
      <c r="H8" s="179">
        <v>7.4210364918736588E-2</v>
      </c>
      <c r="I8" s="180">
        <v>0.13342620888010068</v>
      </c>
    </row>
    <row r="9" spans="1:10" ht="14.25">
      <c r="A9" s="177"/>
      <c r="B9" s="178" t="s">
        <v>261</v>
      </c>
      <c r="C9" s="179">
        <v>0.15405356821858709</v>
      </c>
      <c r="D9" s="179">
        <v>0.19178082191780821</v>
      </c>
      <c r="E9" s="179">
        <v>0.19086021505376344</v>
      </c>
      <c r="F9" s="179">
        <v>0.1940329647402462</v>
      </c>
      <c r="G9" s="179">
        <v>0.19231694602614485</v>
      </c>
      <c r="H9" s="179">
        <v>0.10528467750178881</v>
      </c>
      <c r="I9" s="180">
        <v>0.15405356821858709</v>
      </c>
    </row>
    <row r="10" spans="1:10" ht="14.25">
      <c r="A10" s="177"/>
      <c r="B10" s="178" t="s">
        <v>262</v>
      </c>
      <c r="C10" s="179">
        <v>0.45879022110372103</v>
      </c>
      <c r="D10" s="179">
        <v>0.2957658779576588</v>
      </c>
      <c r="E10" s="179">
        <v>0.3425179211469534</v>
      </c>
      <c r="F10" s="179">
        <v>0.38159816398915086</v>
      </c>
      <c r="G10" s="179">
        <v>0.3454968321437164</v>
      </c>
      <c r="H10" s="179">
        <v>0.60318920576510271</v>
      </c>
      <c r="I10" s="180">
        <v>0.45879022110372103</v>
      </c>
    </row>
    <row r="11" spans="1:10" ht="14.25">
      <c r="A11" s="177"/>
      <c r="B11" s="178" t="s">
        <v>290</v>
      </c>
      <c r="C11" s="179">
        <v>9.6935106956678049E-2</v>
      </c>
      <c r="D11" s="179">
        <v>9.9003735990037353E-2</v>
      </c>
      <c r="E11" s="179">
        <v>0.12029569892473119</v>
      </c>
      <c r="F11" s="179">
        <v>0.10473607344043397</v>
      </c>
      <c r="G11" s="179">
        <v>0.10882989814740557</v>
      </c>
      <c r="H11" s="179">
        <v>8.1774506797505878E-2</v>
      </c>
      <c r="I11" s="180">
        <v>9.6935106956678049E-2</v>
      </c>
    </row>
    <row r="12" spans="1:10">
      <c r="A12" s="181"/>
      <c r="B12" s="190" t="s">
        <v>291</v>
      </c>
      <c r="C12" s="183">
        <v>0.15679489484091316</v>
      </c>
      <c r="D12" s="183">
        <v>0.22602739726027396</v>
      </c>
      <c r="E12" s="183">
        <v>0.16353046594982079</v>
      </c>
      <c r="F12" s="183">
        <v>0.14750678072188608</v>
      </c>
      <c r="G12" s="183">
        <v>0.17347020611115566</v>
      </c>
      <c r="H12" s="183">
        <v>0.13554124501686599</v>
      </c>
      <c r="I12" s="184">
        <v>0.15679489484091316</v>
      </c>
    </row>
    <row r="13" spans="1:10">
      <c r="A13" s="173" t="s">
        <v>118</v>
      </c>
      <c r="B13" s="174" t="s">
        <v>16</v>
      </c>
      <c r="C13" s="175">
        <v>1</v>
      </c>
      <c r="D13" s="175">
        <v>1</v>
      </c>
      <c r="E13" s="175">
        <v>1</v>
      </c>
      <c r="F13" s="175">
        <v>1</v>
      </c>
      <c r="G13" s="175">
        <v>1</v>
      </c>
      <c r="H13" s="175">
        <v>0.99999999999999989</v>
      </c>
      <c r="I13" s="176">
        <v>1</v>
      </c>
    </row>
    <row r="14" spans="1:10" ht="14.25">
      <c r="A14" s="177"/>
      <c r="B14" s="178" t="s">
        <v>260</v>
      </c>
      <c r="C14" s="179">
        <v>4.5143256464011183E-2</v>
      </c>
      <c r="D14" s="179">
        <v>6.482281763180639E-2</v>
      </c>
      <c r="E14" s="179">
        <v>6.724367509986684E-2</v>
      </c>
      <c r="F14" s="179">
        <v>5.7176891006551517E-2</v>
      </c>
      <c r="G14" s="179">
        <v>6.2701705855232825E-2</v>
      </c>
      <c r="H14" s="179">
        <v>1.8104366347177849E-2</v>
      </c>
      <c r="I14" s="180">
        <v>4.5143256464011183E-2</v>
      </c>
    </row>
    <row r="15" spans="1:10" ht="14.25">
      <c r="A15" s="177"/>
      <c r="B15" s="178" t="s">
        <v>261</v>
      </c>
      <c r="C15" s="179">
        <v>0.41844863731656184</v>
      </c>
      <c r="D15" s="179">
        <v>0.44079515989628348</v>
      </c>
      <c r="E15" s="179">
        <v>0.46870838881491345</v>
      </c>
      <c r="F15" s="179">
        <v>0.49255509231685529</v>
      </c>
      <c r="G15" s="179">
        <v>0.47049331489165513</v>
      </c>
      <c r="H15" s="179">
        <v>0.33830315938942135</v>
      </c>
      <c r="I15" s="180">
        <v>0.41844863731656184</v>
      </c>
    </row>
    <row r="16" spans="1:10" ht="14.25">
      <c r="A16" s="177"/>
      <c r="B16" s="178" t="s">
        <v>262</v>
      </c>
      <c r="C16" s="179">
        <v>0.31055206149545772</v>
      </c>
      <c r="D16" s="179">
        <v>0.17458945548833188</v>
      </c>
      <c r="E16" s="179">
        <v>0.20306258322237017</v>
      </c>
      <c r="F16" s="179">
        <v>0.25193567599761763</v>
      </c>
      <c r="G16" s="179">
        <v>0.21438450899031811</v>
      </c>
      <c r="H16" s="179">
        <v>0.45864394746183884</v>
      </c>
      <c r="I16" s="180">
        <v>0.31055206149545772</v>
      </c>
    </row>
    <row r="17" spans="1:9" ht="14.25">
      <c r="A17" s="177"/>
      <c r="B17" s="178" t="s">
        <v>290</v>
      </c>
      <c r="C17" s="179">
        <v>6.4849755415793145E-2</v>
      </c>
      <c r="D17" s="179">
        <v>8.2973206568712182E-2</v>
      </c>
      <c r="E17" s="179">
        <v>8.2556591211717711E-2</v>
      </c>
      <c r="F17" s="179">
        <v>5.9559261465157831E-2</v>
      </c>
      <c r="G17" s="179">
        <v>7.376671277086215E-2</v>
      </c>
      <c r="H17" s="179">
        <v>5.1118210862619806E-2</v>
      </c>
      <c r="I17" s="180">
        <v>6.4849755415793145E-2</v>
      </c>
    </row>
    <row r="18" spans="1:9">
      <c r="A18" s="177"/>
      <c r="B18" s="191" t="s">
        <v>291</v>
      </c>
      <c r="C18" s="183">
        <v>0.16100628930817609</v>
      </c>
      <c r="D18" s="183">
        <v>0.23681936041486604</v>
      </c>
      <c r="E18" s="183">
        <v>0.17842876165113183</v>
      </c>
      <c r="F18" s="183">
        <v>0.13877307921381773</v>
      </c>
      <c r="G18" s="183">
        <v>0.17865375749193177</v>
      </c>
      <c r="H18" s="183">
        <v>0.13383031593894212</v>
      </c>
      <c r="I18" s="184">
        <v>0.16100628930817609</v>
      </c>
    </row>
    <row r="19" spans="1:9">
      <c r="A19" s="126" t="s">
        <v>280</v>
      </c>
      <c r="B19" s="174" t="s">
        <v>16</v>
      </c>
      <c r="C19" s="175">
        <v>0.99999999999999989</v>
      </c>
      <c r="D19" s="175">
        <v>1</v>
      </c>
      <c r="E19" s="175">
        <v>1</v>
      </c>
      <c r="F19" s="175">
        <v>1</v>
      </c>
      <c r="G19" s="175">
        <v>1</v>
      </c>
      <c r="H19" s="175">
        <v>1</v>
      </c>
      <c r="I19" s="176">
        <v>0.99999999999999989</v>
      </c>
    </row>
    <row r="20" spans="1:9" s="17" customFormat="1" ht="14.25">
      <c r="A20" s="17" t="s">
        <v>281</v>
      </c>
      <c r="B20" s="178" t="s">
        <v>260</v>
      </c>
      <c r="C20" s="179">
        <v>0.28209606986899566</v>
      </c>
      <c r="D20" s="179">
        <v>0.38461538461538464</v>
      </c>
      <c r="E20" s="179">
        <v>0.38403041825095058</v>
      </c>
      <c r="F20" s="179">
        <v>0.3750763591936469</v>
      </c>
      <c r="G20" s="179">
        <v>0.38089887640449438</v>
      </c>
      <c r="H20" s="179">
        <v>0.15876577840112202</v>
      </c>
      <c r="I20" s="180">
        <v>0.28209606986899566</v>
      </c>
    </row>
    <row r="21" spans="1:9" ht="14.25">
      <c r="A21" s="17" t="s">
        <v>282</v>
      </c>
      <c r="B21" s="178" t="s">
        <v>261</v>
      </c>
      <c r="C21" s="179">
        <v>4.6912039925140363E-2</v>
      </c>
      <c r="D21" s="179">
        <v>7.5303643724696362E-2</v>
      </c>
      <c r="E21" s="179">
        <v>8.5551330798479083E-2</v>
      </c>
      <c r="F21" s="179">
        <v>5.6811240073304826E-2</v>
      </c>
      <c r="G21" s="179">
        <v>7.2134831460674162E-2</v>
      </c>
      <c r="H21" s="179">
        <v>1.5427769985974754E-2</v>
      </c>
      <c r="I21" s="180">
        <v>4.6912039925140363E-2</v>
      </c>
    </row>
    <row r="22" spans="1:9" ht="14.25">
      <c r="B22" s="178" t="s">
        <v>262</v>
      </c>
      <c r="C22" s="179">
        <v>0.43792888334373048</v>
      </c>
      <c r="D22" s="179">
        <v>0.22267206477732793</v>
      </c>
      <c r="E22" s="179">
        <v>0.26489226869455007</v>
      </c>
      <c r="F22" s="179">
        <v>0.31521075137446547</v>
      </c>
      <c r="G22" s="179">
        <v>0.27168539325842694</v>
      </c>
      <c r="H22" s="179">
        <v>0.64544179523141654</v>
      </c>
      <c r="I22" s="180">
        <v>0.43792888334373048</v>
      </c>
    </row>
    <row r="23" spans="1:9" ht="14.25">
      <c r="B23" s="178" t="s">
        <v>290</v>
      </c>
      <c r="C23" s="179">
        <v>5.402370555208983E-2</v>
      </c>
      <c r="D23" s="179">
        <v>7.0445344129554652E-2</v>
      </c>
      <c r="E23" s="179">
        <v>6.9708491761723695E-2</v>
      </c>
      <c r="F23" s="179">
        <v>5.864386072083079E-2</v>
      </c>
      <c r="G23" s="179">
        <v>6.5842696629213479E-2</v>
      </c>
      <c r="H23" s="179">
        <v>3.9270687237026647E-2</v>
      </c>
      <c r="I23" s="180">
        <v>5.402370555208983E-2</v>
      </c>
    </row>
    <row r="24" spans="1:9">
      <c r="A24" s="181"/>
      <c r="B24" s="191" t="s">
        <v>291</v>
      </c>
      <c r="C24" s="183">
        <v>0.17903930131004367</v>
      </c>
      <c r="D24" s="183">
        <v>0.24696356275303644</v>
      </c>
      <c r="E24" s="183">
        <v>0.19581749049429659</v>
      </c>
      <c r="F24" s="183">
        <v>0.19425778863775198</v>
      </c>
      <c r="G24" s="183">
        <v>0.20943820224719101</v>
      </c>
      <c r="H24" s="183">
        <v>0.14109396914446004</v>
      </c>
      <c r="I24" s="184">
        <v>0.17903930131004367</v>
      </c>
    </row>
    <row r="25" spans="1:9">
      <c r="A25" s="17" t="s">
        <v>283</v>
      </c>
      <c r="B25" s="174" t="s">
        <v>16</v>
      </c>
      <c r="C25" s="175">
        <v>1</v>
      </c>
      <c r="D25" s="175">
        <v>1</v>
      </c>
      <c r="E25" s="175">
        <v>1</v>
      </c>
      <c r="F25" s="175">
        <v>1</v>
      </c>
      <c r="G25" s="175">
        <v>1</v>
      </c>
      <c r="H25" s="175">
        <v>0.99999999999999989</v>
      </c>
      <c r="I25" s="176">
        <v>1</v>
      </c>
    </row>
    <row r="26" spans="1:9" ht="14.25">
      <c r="A26" s="17" t="s">
        <v>284</v>
      </c>
      <c r="B26" s="178" t="s">
        <v>260</v>
      </c>
      <c r="C26" s="179">
        <v>5.4363174244563682E-2</v>
      </c>
      <c r="D26" s="179">
        <v>6.3414634146341464E-2</v>
      </c>
      <c r="E26" s="179">
        <v>7.8757225433526007E-2</v>
      </c>
      <c r="F26" s="179">
        <v>7.7860528097494927E-2</v>
      </c>
      <c r="G26" s="179">
        <v>7.4979625101874489E-2</v>
      </c>
      <c r="H26" s="179">
        <v>3.204939723610703E-2</v>
      </c>
      <c r="I26" s="180">
        <v>5.4363174244563682E-2</v>
      </c>
    </row>
    <row r="27" spans="1:9" ht="14.25">
      <c r="B27" s="178" t="s">
        <v>261</v>
      </c>
      <c r="C27" s="179">
        <v>8.1897768991810223E-3</v>
      </c>
      <c r="D27" s="179">
        <v>1.5853658536585366E-2</v>
      </c>
      <c r="E27" s="179">
        <v>9.3930635838150294E-3</v>
      </c>
      <c r="F27" s="179">
        <v>6.7704807041299936E-3</v>
      </c>
      <c r="G27" s="179">
        <v>9.7799511002444987E-3</v>
      </c>
      <c r="H27" s="179">
        <v>6.4686856806821522E-3</v>
      </c>
      <c r="I27" s="180">
        <v>8.1897768991810223E-3</v>
      </c>
    </row>
    <row r="28" spans="1:9" ht="14.25">
      <c r="B28" s="178" t="s">
        <v>262</v>
      </c>
      <c r="C28" s="179">
        <v>0.63216605478678345</v>
      </c>
      <c r="D28" s="179">
        <v>0.57682926829268288</v>
      </c>
      <c r="E28" s="179">
        <v>0.58236994219653182</v>
      </c>
      <c r="F28" s="179">
        <v>0.60257278266756942</v>
      </c>
      <c r="G28" s="179">
        <v>0.58924205378973105</v>
      </c>
      <c r="H28" s="179">
        <v>0.67862393413701849</v>
      </c>
      <c r="I28" s="180">
        <v>0.63216605478678345</v>
      </c>
    </row>
    <row r="29" spans="1:9" ht="14.25">
      <c r="B29" s="178" t="s">
        <v>290</v>
      </c>
      <c r="C29" s="179">
        <v>0.17791584298220842</v>
      </c>
      <c r="D29" s="179">
        <v>0.16463414634146342</v>
      </c>
      <c r="E29" s="179">
        <v>0.21893063583815028</v>
      </c>
      <c r="F29" s="179">
        <v>0.20717670954637779</v>
      </c>
      <c r="G29" s="179">
        <v>0.20211898940505296</v>
      </c>
      <c r="H29" s="179">
        <v>0.15172008232872686</v>
      </c>
      <c r="I29" s="180">
        <v>0.17791584298220842</v>
      </c>
    </row>
    <row r="30" spans="1:9">
      <c r="B30" s="178" t="s">
        <v>291</v>
      </c>
      <c r="C30" s="179">
        <v>0.12736515108726348</v>
      </c>
      <c r="D30" s="179">
        <v>0.17926829268292682</v>
      </c>
      <c r="E30" s="179">
        <v>0.11054913294797687</v>
      </c>
      <c r="F30" s="179">
        <v>0.10561949898442789</v>
      </c>
      <c r="G30" s="179">
        <v>0.12387938060309699</v>
      </c>
      <c r="H30" s="179">
        <v>0.13113790061746544</v>
      </c>
      <c r="I30" s="180">
        <v>0.12736515108726348</v>
      </c>
    </row>
    <row r="32" spans="1:9">
      <c r="A32" s="106" t="s">
        <v>208</v>
      </c>
    </row>
    <row r="33" spans="1:1">
      <c r="A33" s="106" t="s">
        <v>285</v>
      </c>
    </row>
    <row r="34" spans="1:1">
      <c r="A34" s="106" t="s">
        <v>292</v>
      </c>
    </row>
    <row r="35" spans="1:1">
      <c r="A35" s="106" t="s">
        <v>267</v>
      </c>
    </row>
    <row r="36" spans="1:1">
      <c r="A36" s="106" t="s">
        <v>268</v>
      </c>
    </row>
    <row r="37" spans="1:1">
      <c r="A37" s="106" t="s">
        <v>269</v>
      </c>
    </row>
    <row r="39" spans="1:1">
      <c r="A39" s="8" t="s">
        <v>120</v>
      </c>
    </row>
  </sheetData>
  <mergeCells count="1">
    <mergeCell ref="A3:J4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7"/>
  <sheetViews>
    <sheetView showGridLines="0" zoomScale="115" zoomScaleNormal="115" workbookViewId="0">
      <selection activeCell="P22" sqref="P22"/>
    </sheetView>
  </sheetViews>
  <sheetFormatPr defaultColWidth="12.5703125" defaultRowHeight="11.25"/>
  <cols>
    <col min="1" max="1" width="31.140625" style="299" customWidth="1"/>
    <col min="2" max="22" width="5.5703125" style="299" bestFit="1" customWidth="1"/>
    <col min="23" max="24" width="6.42578125" style="299" customWidth="1"/>
    <col min="25" max="25" width="12.5703125" style="336"/>
    <col min="26" max="16384" width="12.5703125" style="299"/>
  </cols>
  <sheetData>
    <row r="1" spans="1:24" ht="12.75">
      <c r="A1" s="196" t="s">
        <v>56</v>
      </c>
    </row>
    <row r="2" spans="1:24" ht="18">
      <c r="A2" s="198" t="s">
        <v>57</v>
      </c>
      <c r="B2" s="300"/>
      <c r="C2" s="300"/>
      <c r="D2" s="300"/>
      <c r="E2" s="300"/>
      <c r="F2" s="300"/>
      <c r="G2" s="300"/>
      <c r="H2" s="300"/>
      <c r="I2" s="300"/>
    </row>
    <row r="3" spans="1:24" ht="15.75">
      <c r="A3" s="301" t="s">
        <v>58</v>
      </c>
      <c r="B3" s="300"/>
      <c r="C3" s="300"/>
      <c r="D3" s="300"/>
      <c r="E3" s="300"/>
      <c r="F3" s="300"/>
      <c r="G3" s="300"/>
      <c r="H3" s="300"/>
      <c r="I3" s="300"/>
    </row>
    <row r="4" spans="1:24" ht="12">
      <c r="A4" s="300"/>
      <c r="B4" s="300"/>
      <c r="C4" s="300"/>
      <c r="D4" s="300"/>
      <c r="E4" s="300"/>
      <c r="F4" s="300"/>
      <c r="G4" s="300"/>
      <c r="H4" s="300"/>
      <c r="I4" s="300"/>
    </row>
    <row r="5" spans="1:24" ht="20.25" customHeight="1">
      <c r="A5" s="302" t="s">
        <v>59</v>
      </c>
      <c r="B5" s="303">
        <v>1991</v>
      </c>
      <c r="C5" s="304">
        <v>1996</v>
      </c>
      <c r="D5" s="304">
        <v>2000</v>
      </c>
      <c r="E5" s="304">
        <v>2001</v>
      </c>
      <c r="F5" s="304">
        <v>2003</v>
      </c>
      <c r="G5" s="305">
        <v>2004</v>
      </c>
      <c r="H5" s="306">
        <v>2005</v>
      </c>
      <c r="I5" s="307">
        <v>2006</v>
      </c>
      <c r="J5" s="308">
        <v>2007</v>
      </c>
      <c r="K5" s="309">
        <v>2008</v>
      </c>
      <c r="L5" s="310">
        <v>2009</v>
      </c>
      <c r="M5" s="308">
        <v>2010</v>
      </c>
      <c r="N5" s="309">
        <v>2011</v>
      </c>
      <c r="O5" s="309">
        <v>2012</v>
      </c>
      <c r="P5" s="309">
        <v>2013</v>
      </c>
      <c r="Q5" s="309">
        <v>2014</v>
      </c>
      <c r="R5" s="309">
        <v>2015</v>
      </c>
      <c r="S5" s="309">
        <v>2016</v>
      </c>
      <c r="T5" s="309">
        <v>2017</v>
      </c>
      <c r="U5" s="309">
        <v>2018</v>
      </c>
      <c r="V5" s="309">
        <v>2019</v>
      </c>
      <c r="W5" s="310">
        <v>2020</v>
      </c>
      <c r="X5" s="309">
        <v>2021</v>
      </c>
    </row>
    <row r="6" spans="1:24" ht="12.75">
      <c r="A6" s="311" t="s">
        <v>60</v>
      </c>
      <c r="B6" s="312">
        <v>49.834983498349835</v>
      </c>
      <c r="C6" s="313">
        <v>61.752988047808763</v>
      </c>
      <c r="D6" s="313">
        <v>60</v>
      </c>
      <c r="E6" s="313">
        <v>59.421965317919081</v>
      </c>
      <c r="F6" s="314">
        <v>61.565836298932389</v>
      </c>
      <c r="G6" s="314">
        <v>61</v>
      </c>
      <c r="H6" s="315">
        <v>61</v>
      </c>
      <c r="I6" s="316">
        <v>62</v>
      </c>
      <c r="J6" s="317">
        <v>62</v>
      </c>
      <c r="K6" s="317">
        <v>63</v>
      </c>
      <c r="L6" s="318">
        <v>61</v>
      </c>
      <c r="M6" s="319">
        <v>62</v>
      </c>
      <c r="N6" s="317">
        <v>59</v>
      </c>
      <c r="O6" s="317">
        <v>61</v>
      </c>
      <c r="P6" s="317">
        <v>62</v>
      </c>
      <c r="Q6" s="317">
        <v>61</v>
      </c>
      <c r="R6" s="317">
        <v>61</v>
      </c>
      <c r="S6" s="317">
        <v>61</v>
      </c>
      <c r="T6" s="317">
        <v>63</v>
      </c>
      <c r="U6" s="317">
        <v>62</v>
      </c>
      <c r="V6" s="317">
        <v>62</v>
      </c>
      <c r="W6" s="318">
        <v>61</v>
      </c>
      <c r="X6" s="317">
        <v>61</v>
      </c>
    </row>
    <row r="7" spans="1:24" ht="12.75">
      <c r="A7" s="311" t="s">
        <v>61</v>
      </c>
      <c r="B7" s="312">
        <v>48.557692307692307</v>
      </c>
      <c r="C7" s="313">
        <v>58.207070707070706</v>
      </c>
      <c r="D7" s="313">
        <v>59</v>
      </c>
      <c r="E7" s="313">
        <v>62.098501070663815</v>
      </c>
      <c r="F7" s="314">
        <v>59.54825462012321</v>
      </c>
      <c r="G7" s="314">
        <v>62</v>
      </c>
      <c r="H7" s="315">
        <v>60</v>
      </c>
      <c r="I7" s="316">
        <v>63</v>
      </c>
      <c r="J7" s="320">
        <v>65</v>
      </c>
      <c r="K7" s="320">
        <v>61</v>
      </c>
      <c r="L7" s="321">
        <v>63</v>
      </c>
      <c r="M7" s="209">
        <v>59</v>
      </c>
      <c r="N7" s="320">
        <v>64</v>
      </c>
      <c r="O7" s="320">
        <v>64</v>
      </c>
      <c r="P7" s="320">
        <v>63</v>
      </c>
      <c r="Q7" s="320">
        <v>63</v>
      </c>
      <c r="R7" s="320">
        <v>63</v>
      </c>
      <c r="S7" s="320">
        <v>62</v>
      </c>
      <c r="T7" s="320">
        <v>61</v>
      </c>
      <c r="U7" s="320">
        <v>65</v>
      </c>
      <c r="V7" s="320">
        <v>65</v>
      </c>
      <c r="W7" s="321">
        <v>65</v>
      </c>
      <c r="X7" s="320">
        <v>68</v>
      </c>
    </row>
    <row r="8" spans="1:24" ht="12.75">
      <c r="A8" s="311" t="s">
        <v>62</v>
      </c>
      <c r="B8" s="312">
        <v>49.176954732510289</v>
      </c>
      <c r="C8" s="313">
        <v>52.13776722090261</v>
      </c>
      <c r="D8" s="313">
        <v>53</v>
      </c>
      <c r="E8" s="313">
        <v>50.919377652050926</v>
      </c>
      <c r="F8" s="314">
        <v>54</v>
      </c>
      <c r="G8" s="314">
        <v>52</v>
      </c>
      <c r="H8" s="315">
        <v>57</v>
      </c>
      <c r="I8" s="316">
        <v>57</v>
      </c>
      <c r="J8" s="320">
        <v>56</v>
      </c>
      <c r="K8" s="320">
        <v>59</v>
      </c>
      <c r="L8" s="321">
        <v>61</v>
      </c>
      <c r="M8" s="209">
        <v>62</v>
      </c>
      <c r="N8" s="320">
        <v>62</v>
      </c>
      <c r="O8" s="320">
        <v>64</v>
      </c>
      <c r="P8" s="320">
        <v>67</v>
      </c>
      <c r="Q8" s="320">
        <v>65</v>
      </c>
      <c r="R8" s="320">
        <v>65</v>
      </c>
      <c r="S8" s="320">
        <v>67</v>
      </c>
      <c r="T8" s="320">
        <v>67</v>
      </c>
      <c r="U8" s="320">
        <v>66</v>
      </c>
      <c r="V8" s="320">
        <v>67</v>
      </c>
      <c r="W8" s="321">
        <v>63</v>
      </c>
      <c r="X8" s="320">
        <v>68</v>
      </c>
    </row>
    <row r="9" spans="1:24" ht="12.75">
      <c r="A9" s="311" t="s">
        <v>63</v>
      </c>
      <c r="B9" s="312">
        <v>35</v>
      </c>
      <c r="C9" s="313">
        <v>32</v>
      </c>
      <c r="D9" s="313">
        <v>33</v>
      </c>
      <c r="E9" s="313">
        <v>30.729166666666668</v>
      </c>
      <c r="F9" s="314">
        <v>36.143410852713174</v>
      </c>
      <c r="G9" s="314">
        <v>38</v>
      </c>
      <c r="H9" s="315">
        <v>40</v>
      </c>
      <c r="I9" s="316">
        <v>43</v>
      </c>
      <c r="J9" s="320">
        <v>44</v>
      </c>
      <c r="K9" s="320">
        <v>43</v>
      </c>
      <c r="L9" s="321">
        <v>47</v>
      </c>
      <c r="M9" s="209">
        <v>47</v>
      </c>
      <c r="N9" s="320">
        <v>46</v>
      </c>
      <c r="O9" s="320">
        <v>49</v>
      </c>
      <c r="P9" s="320">
        <v>52</v>
      </c>
      <c r="Q9" s="320">
        <v>50</v>
      </c>
      <c r="R9" s="320">
        <v>48</v>
      </c>
      <c r="S9" s="320">
        <v>52</v>
      </c>
      <c r="T9" s="320">
        <v>52</v>
      </c>
      <c r="U9" s="320">
        <v>52</v>
      </c>
      <c r="V9" s="320">
        <v>52</v>
      </c>
      <c r="W9" s="321">
        <v>51</v>
      </c>
      <c r="X9" s="320">
        <v>52</v>
      </c>
    </row>
    <row r="10" spans="1:24" ht="14.25">
      <c r="A10" s="322" t="s">
        <v>64</v>
      </c>
      <c r="B10" s="312">
        <v>29.174573055028464</v>
      </c>
      <c r="C10" s="313">
        <v>31.51862464183381</v>
      </c>
      <c r="D10" s="313">
        <v>32</v>
      </c>
      <c r="E10" s="313">
        <v>34</v>
      </c>
      <c r="F10" s="314">
        <v>32.205414012738856</v>
      </c>
      <c r="G10" s="314">
        <v>35</v>
      </c>
      <c r="H10" s="315">
        <v>34</v>
      </c>
      <c r="I10" s="316">
        <v>35</v>
      </c>
      <c r="J10" s="320">
        <v>35</v>
      </c>
      <c r="K10" s="320">
        <v>36</v>
      </c>
      <c r="L10" s="321">
        <v>36</v>
      </c>
      <c r="M10" s="209">
        <v>37</v>
      </c>
      <c r="N10" s="320">
        <v>37</v>
      </c>
      <c r="O10" s="320">
        <v>38</v>
      </c>
      <c r="P10" s="320">
        <v>37</v>
      </c>
      <c r="Q10" s="320">
        <v>37</v>
      </c>
      <c r="R10" s="320">
        <v>37</v>
      </c>
      <c r="S10" s="320">
        <v>36</v>
      </c>
      <c r="T10" s="320">
        <v>38</v>
      </c>
      <c r="U10" s="320">
        <v>39</v>
      </c>
      <c r="V10" s="320">
        <v>39</v>
      </c>
      <c r="W10" s="321">
        <v>40</v>
      </c>
      <c r="X10" s="320">
        <v>39</v>
      </c>
    </row>
    <row r="11" spans="1:24" ht="12.75">
      <c r="A11" s="311" t="s">
        <v>65</v>
      </c>
      <c r="B11" s="312">
        <v>51.197053406998158</v>
      </c>
      <c r="C11" s="313">
        <v>62.191358024691354</v>
      </c>
      <c r="D11" s="313">
        <v>55</v>
      </c>
      <c r="E11" s="313">
        <v>57.048872180451127</v>
      </c>
      <c r="F11" s="314">
        <v>58.175248419150861</v>
      </c>
      <c r="G11" s="314">
        <v>64</v>
      </c>
      <c r="H11" s="315">
        <v>65</v>
      </c>
      <c r="I11" s="316">
        <v>67</v>
      </c>
      <c r="J11" s="320">
        <v>69</v>
      </c>
      <c r="K11" s="320">
        <v>70</v>
      </c>
      <c r="L11" s="321">
        <v>71</v>
      </c>
      <c r="M11" s="209">
        <v>68</v>
      </c>
      <c r="N11" s="320">
        <v>72</v>
      </c>
      <c r="O11" s="320">
        <v>71</v>
      </c>
      <c r="P11" s="320">
        <v>73</v>
      </c>
      <c r="Q11" s="320">
        <v>74</v>
      </c>
      <c r="R11" s="320">
        <v>74</v>
      </c>
      <c r="S11" s="320">
        <v>75</v>
      </c>
      <c r="T11" s="320">
        <v>77</v>
      </c>
      <c r="U11" s="320">
        <v>77</v>
      </c>
      <c r="V11" s="320">
        <v>78</v>
      </c>
      <c r="W11" s="321">
        <v>79</v>
      </c>
      <c r="X11" s="320">
        <v>79</v>
      </c>
    </row>
    <row r="12" spans="1:24" ht="14.25">
      <c r="A12" s="311" t="s">
        <v>66</v>
      </c>
      <c r="B12" s="312">
        <v>70</v>
      </c>
      <c r="C12" s="314">
        <v>71.681415929203538</v>
      </c>
      <c r="D12" s="314">
        <v>74</v>
      </c>
      <c r="E12" s="314">
        <v>70</v>
      </c>
      <c r="F12" s="314">
        <v>69.6875</v>
      </c>
      <c r="G12" s="314">
        <v>72</v>
      </c>
      <c r="H12" s="315">
        <v>73</v>
      </c>
      <c r="I12" s="316">
        <v>78</v>
      </c>
      <c r="J12" s="320">
        <v>80</v>
      </c>
      <c r="K12" s="320">
        <v>77</v>
      </c>
      <c r="L12" s="321">
        <v>78</v>
      </c>
      <c r="M12" s="209">
        <v>76</v>
      </c>
      <c r="N12" s="320">
        <v>75</v>
      </c>
      <c r="O12" s="320">
        <v>75</v>
      </c>
      <c r="P12" s="320">
        <v>74</v>
      </c>
      <c r="Q12" s="320">
        <v>73</v>
      </c>
      <c r="R12" s="320">
        <v>75</v>
      </c>
      <c r="S12" s="320">
        <v>70</v>
      </c>
      <c r="T12" s="320">
        <v>70</v>
      </c>
      <c r="U12" s="320">
        <v>70</v>
      </c>
      <c r="V12" s="320">
        <v>70</v>
      </c>
      <c r="W12" s="321">
        <v>70</v>
      </c>
      <c r="X12" s="320">
        <v>73</v>
      </c>
    </row>
    <row r="13" spans="1:24" ht="12.75">
      <c r="A13" s="323" t="s">
        <v>67</v>
      </c>
      <c r="B13" s="324">
        <v>39</v>
      </c>
      <c r="C13" s="324">
        <v>45</v>
      </c>
      <c r="D13" s="324">
        <v>46</v>
      </c>
      <c r="E13" s="324">
        <v>48</v>
      </c>
      <c r="F13" s="324">
        <v>47</v>
      </c>
      <c r="G13" s="324">
        <v>50</v>
      </c>
      <c r="H13" s="325">
        <v>51</v>
      </c>
      <c r="I13" s="325">
        <v>53</v>
      </c>
      <c r="J13" s="326">
        <v>55</v>
      </c>
      <c r="K13" s="326">
        <v>54</v>
      </c>
      <c r="L13" s="327">
        <v>54</v>
      </c>
      <c r="M13" s="328">
        <v>54</v>
      </c>
      <c r="N13" s="326">
        <v>55</v>
      </c>
      <c r="O13" s="326">
        <v>55</v>
      </c>
      <c r="P13" s="326">
        <v>56</v>
      </c>
      <c r="Q13" s="326">
        <v>55</v>
      </c>
      <c r="R13" s="326">
        <v>55</v>
      </c>
      <c r="S13" s="326">
        <v>56</v>
      </c>
      <c r="T13" s="326">
        <v>57</v>
      </c>
      <c r="U13" s="326">
        <v>57</v>
      </c>
      <c r="V13" s="326">
        <v>57</v>
      </c>
      <c r="W13" s="327">
        <v>58</v>
      </c>
      <c r="X13" s="326">
        <v>59</v>
      </c>
    </row>
    <row r="14" spans="1:24" ht="12">
      <c r="A14" s="329"/>
      <c r="B14" s="330"/>
      <c r="C14" s="330"/>
      <c r="D14" s="330"/>
      <c r="E14" s="330"/>
      <c r="F14" s="330"/>
      <c r="G14" s="330"/>
      <c r="H14" s="331"/>
      <c r="I14" s="331"/>
    </row>
    <row r="15" spans="1:24" ht="13.5">
      <c r="A15" s="332" t="s">
        <v>68</v>
      </c>
      <c r="B15" s="333"/>
      <c r="C15" s="333"/>
      <c r="D15" s="333"/>
      <c r="E15" s="334"/>
      <c r="F15" s="333"/>
      <c r="G15" s="333"/>
      <c r="H15" s="333"/>
      <c r="I15" s="333"/>
    </row>
    <row r="16" spans="1:24" ht="13.5">
      <c r="A16" s="332" t="s">
        <v>69</v>
      </c>
      <c r="C16" s="333"/>
      <c r="D16" s="333"/>
      <c r="E16" s="334"/>
      <c r="F16" s="333"/>
      <c r="G16" s="333"/>
      <c r="H16" s="333"/>
      <c r="I16" s="333"/>
    </row>
    <row r="17" spans="1:9" ht="12">
      <c r="A17" s="335" t="s">
        <v>70</v>
      </c>
      <c r="B17" s="334"/>
      <c r="C17" s="333"/>
      <c r="D17" s="333"/>
      <c r="E17" s="334"/>
      <c r="F17" s="333"/>
      <c r="G17" s="333"/>
      <c r="H17" s="333"/>
      <c r="I17" s="333"/>
    </row>
  </sheetData>
  <phoneticPr fontId="17" type="noConversion"/>
  <pageMargins left="0.23" right="0.1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97"/>
  <sheetViews>
    <sheetView showGridLines="0" zoomScale="130" zoomScaleNormal="130" workbookViewId="0">
      <selection activeCell="A5" sqref="A5"/>
    </sheetView>
  </sheetViews>
  <sheetFormatPr defaultColWidth="12.5703125" defaultRowHeight="12.75"/>
  <cols>
    <col min="1" max="1" width="6.5703125" style="221" customWidth="1"/>
    <col min="2" max="2" width="9.42578125" style="221" customWidth="1"/>
    <col min="3" max="3" width="11.42578125" style="221" customWidth="1"/>
    <col min="4" max="5" width="11.140625" style="221" customWidth="1"/>
    <col min="6" max="6" width="13" style="221" customWidth="1"/>
    <col min="7" max="7" width="15.5703125" style="221" customWidth="1"/>
    <col min="8" max="8" width="15.85546875" style="221" customWidth="1"/>
    <col min="9" max="9" width="13.5703125" style="221" customWidth="1"/>
    <col min="10" max="10" width="12.5703125" style="294" customWidth="1"/>
    <col min="11" max="15" width="4.42578125" style="221" bestFit="1" customWidth="1"/>
    <col min="16" max="24" width="5.5703125" style="221" bestFit="1" customWidth="1"/>
    <col min="25" max="32" width="5" style="221" bestFit="1" customWidth="1"/>
    <col min="33" max="16384" width="12.5703125" style="221"/>
  </cols>
  <sheetData>
    <row r="1" spans="1:9">
      <c r="A1" s="196" t="s">
        <v>4</v>
      </c>
    </row>
    <row r="2" spans="1:9" ht="18">
      <c r="A2" s="198" t="s">
        <v>71</v>
      </c>
      <c r="B2" s="199"/>
      <c r="C2" s="199"/>
      <c r="D2" s="199"/>
      <c r="E2" s="199"/>
      <c r="F2" s="199"/>
      <c r="G2" s="199"/>
      <c r="H2" s="199"/>
      <c r="I2" s="199"/>
    </row>
    <row r="3" spans="1:9" ht="18.75">
      <c r="A3" s="200" t="s">
        <v>72</v>
      </c>
      <c r="B3" s="199"/>
      <c r="C3" s="199"/>
      <c r="D3" s="199"/>
      <c r="E3" s="199"/>
      <c r="F3" s="199"/>
      <c r="G3" s="199"/>
      <c r="H3" s="199"/>
      <c r="I3" s="199"/>
    </row>
    <row r="4" spans="1:9" ht="15.75">
      <c r="A4" s="301" t="s">
        <v>73</v>
      </c>
      <c r="B4" s="199"/>
      <c r="C4" s="199"/>
      <c r="D4" s="199"/>
      <c r="E4" s="199"/>
      <c r="F4" s="199"/>
      <c r="G4" s="199"/>
      <c r="H4" s="199"/>
      <c r="I4" s="199"/>
    </row>
    <row r="5" spans="1:9">
      <c r="A5" s="199"/>
      <c r="B5" s="199"/>
      <c r="C5" s="199"/>
      <c r="D5" s="199"/>
      <c r="E5" s="199"/>
      <c r="F5" s="199"/>
      <c r="G5" s="199"/>
      <c r="H5" s="199"/>
      <c r="I5" s="199"/>
    </row>
    <row r="6" spans="1:9" ht="48.75" customHeight="1">
      <c r="A6" s="337" t="s">
        <v>15</v>
      </c>
      <c r="B6" s="338" t="s">
        <v>16</v>
      </c>
      <c r="C6" s="339" t="s">
        <v>60</v>
      </c>
      <c r="D6" s="339" t="s">
        <v>74</v>
      </c>
      <c r="E6" s="339" t="s">
        <v>62</v>
      </c>
      <c r="F6" s="340" t="s">
        <v>75</v>
      </c>
      <c r="G6" s="340" t="s">
        <v>76</v>
      </c>
      <c r="H6" s="339" t="s">
        <v>77</v>
      </c>
      <c r="I6" s="365" t="s">
        <v>78</v>
      </c>
    </row>
    <row r="7" spans="1:9">
      <c r="A7" s="341">
        <v>1970</v>
      </c>
      <c r="B7" s="342">
        <v>2604</v>
      </c>
      <c r="C7" s="342">
        <v>330</v>
      </c>
      <c r="D7" s="342">
        <v>182</v>
      </c>
      <c r="E7" s="342">
        <v>216</v>
      </c>
      <c r="F7" s="342">
        <v>168</v>
      </c>
      <c r="G7" s="342">
        <v>1148</v>
      </c>
      <c r="H7" s="342">
        <v>526</v>
      </c>
      <c r="I7" s="366">
        <v>34</v>
      </c>
    </row>
    <row r="8" spans="1:9">
      <c r="A8" s="343">
        <v>1971</v>
      </c>
      <c r="B8" s="207">
        <v>2687</v>
      </c>
      <c r="C8" s="207">
        <v>347</v>
      </c>
      <c r="D8" s="207">
        <v>200</v>
      </c>
      <c r="E8" s="207">
        <v>200</v>
      </c>
      <c r="F8" s="207">
        <v>185</v>
      </c>
      <c r="G8" s="207">
        <v>1074</v>
      </c>
      <c r="H8" s="207">
        <v>640</v>
      </c>
      <c r="I8" s="367">
        <v>41</v>
      </c>
    </row>
    <row r="9" spans="1:9">
      <c r="A9" s="343">
        <v>1972</v>
      </c>
      <c r="B9" s="207">
        <v>2895</v>
      </c>
      <c r="C9" s="207">
        <v>451</v>
      </c>
      <c r="D9" s="207">
        <v>206</v>
      </c>
      <c r="E9" s="207">
        <v>186</v>
      </c>
      <c r="F9" s="207">
        <v>194</v>
      </c>
      <c r="G9" s="207">
        <v>1237</v>
      </c>
      <c r="H9" s="207">
        <v>581</v>
      </c>
      <c r="I9" s="367">
        <v>40</v>
      </c>
    </row>
    <row r="10" spans="1:9">
      <c r="A10" s="343">
        <v>1973</v>
      </c>
      <c r="B10" s="207">
        <v>2988</v>
      </c>
      <c r="C10" s="207">
        <v>423</v>
      </c>
      <c r="D10" s="207">
        <v>221</v>
      </c>
      <c r="E10" s="207">
        <v>224</v>
      </c>
      <c r="F10" s="207">
        <v>226</v>
      </c>
      <c r="G10" s="207">
        <v>1189</v>
      </c>
      <c r="H10" s="207">
        <v>645</v>
      </c>
      <c r="I10" s="367">
        <v>60</v>
      </c>
    </row>
    <row r="11" spans="1:9">
      <c r="A11" s="343">
        <v>1974</v>
      </c>
      <c r="B11" s="207">
        <v>3059</v>
      </c>
      <c r="C11" s="207">
        <v>462</v>
      </c>
      <c r="D11" s="207">
        <v>239</v>
      </c>
      <c r="E11" s="207">
        <v>261</v>
      </c>
      <c r="F11" s="207">
        <v>179</v>
      </c>
      <c r="G11" s="207">
        <v>1225</v>
      </c>
      <c r="H11" s="207">
        <v>632</v>
      </c>
      <c r="I11" s="367">
        <v>61</v>
      </c>
    </row>
    <row r="12" spans="1:9">
      <c r="A12" s="343">
        <v>1975</v>
      </c>
      <c r="B12" s="207">
        <v>2914</v>
      </c>
      <c r="C12" s="207">
        <v>466</v>
      </c>
      <c r="D12" s="207">
        <v>245</v>
      </c>
      <c r="E12" s="207">
        <v>299</v>
      </c>
      <c r="F12" s="207">
        <v>222</v>
      </c>
      <c r="G12" s="207">
        <v>1000</v>
      </c>
      <c r="H12" s="207">
        <v>591</v>
      </c>
      <c r="I12" s="367">
        <v>91</v>
      </c>
    </row>
    <row r="13" spans="1:9">
      <c r="A13" s="343">
        <v>1976</v>
      </c>
      <c r="B13" s="207">
        <v>3330</v>
      </c>
      <c r="C13" s="207">
        <v>510</v>
      </c>
      <c r="D13" s="207">
        <v>286</v>
      </c>
      <c r="E13" s="207">
        <v>387</v>
      </c>
      <c r="F13" s="207">
        <v>201</v>
      </c>
      <c r="G13" s="207">
        <v>1241</v>
      </c>
      <c r="H13" s="207">
        <v>609</v>
      </c>
      <c r="I13" s="367">
        <v>96</v>
      </c>
    </row>
    <row r="14" spans="1:9">
      <c r="A14" s="343">
        <v>1977</v>
      </c>
      <c r="B14" s="207">
        <v>3269</v>
      </c>
      <c r="C14" s="207">
        <v>492</v>
      </c>
      <c r="D14" s="207">
        <v>254</v>
      </c>
      <c r="E14" s="207">
        <v>340</v>
      </c>
      <c r="F14" s="207">
        <v>175</v>
      </c>
      <c r="G14" s="207">
        <v>1322</v>
      </c>
      <c r="H14" s="207">
        <v>625</v>
      </c>
      <c r="I14" s="367">
        <v>61</v>
      </c>
    </row>
    <row r="15" spans="1:9">
      <c r="A15" s="344">
        <v>1978</v>
      </c>
      <c r="B15" s="211">
        <v>3316</v>
      </c>
      <c r="C15" s="211">
        <v>473</v>
      </c>
      <c r="D15" s="211">
        <v>242</v>
      </c>
      <c r="E15" s="211">
        <v>412</v>
      </c>
      <c r="F15" s="211">
        <v>179</v>
      </c>
      <c r="G15" s="211">
        <v>1283</v>
      </c>
      <c r="H15" s="211">
        <v>657</v>
      </c>
      <c r="I15" s="368">
        <v>70</v>
      </c>
    </row>
    <row r="16" spans="1:9">
      <c r="A16" s="345">
        <v>1979</v>
      </c>
      <c r="B16" s="346">
        <v>3353</v>
      </c>
      <c r="C16" s="346">
        <v>498</v>
      </c>
      <c r="D16" s="347">
        <v>266</v>
      </c>
      <c r="E16" s="346">
        <v>373</v>
      </c>
      <c r="F16" s="346">
        <v>194</v>
      </c>
      <c r="G16" s="346">
        <v>1299</v>
      </c>
      <c r="H16" s="346">
        <v>669</v>
      </c>
      <c r="I16" s="369">
        <v>54</v>
      </c>
    </row>
    <row r="17" spans="1:9">
      <c r="A17" s="348">
        <v>1980</v>
      </c>
      <c r="B17" s="346">
        <v>3462</v>
      </c>
      <c r="C17" s="346">
        <v>475</v>
      </c>
      <c r="D17" s="347">
        <v>250</v>
      </c>
      <c r="E17" s="346">
        <v>366</v>
      </c>
      <c r="F17" s="346">
        <v>208</v>
      </c>
      <c r="G17" s="346">
        <v>1451</v>
      </c>
      <c r="H17" s="346">
        <v>641</v>
      </c>
      <c r="I17" s="369">
        <v>71</v>
      </c>
    </row>
    <row r="18" spans="1:9">
      <c r="A18" s="349">
        <v>1981</v>
      </c>
      <c r="B18" s="347">
        <v>3567</v>
      </c>
      <c r="C18" s="346">
        <v>452</v>
      </c>
      <c r="D18" s="347">
        <v>260</v>
      </c>
      <c r="E18" s="346">
        <v>337</v>
      </c>
      <c r="F18" s="346">
        <v>239</v>
      </c>
      <c r="G18" s="346">
        <v>1536</v>
      </c>
      <c r="H18" s="346">
        <v>659</v>
      </c>
      <c r="I18" s="369">
        <v>84</v>
      </c>
    </row>
    <row r="19" spans="1:9">
      <c r="A19" s="349">
        <v>1982</v>
      </c>
      <c r="B19" s="347">
        <v>3547</v>
      </c>
      <c r="C19" s="346">
        <v>455</v>
      </c>
      <c r="D19" s="347">
        <v>291</v>
      </c>
      <c r="E19" s="346">
        <v>323</v>
      </c>
      <c r="F19" s="346">
        <v>240</v>
      </c>
      <c r="G19" s="346">
        <v>1540</v>
      </c>
      <c r="H19" s="346">
        <v>623</v>
      </c>
      <c r="I19" s="369">
        <v>75</v>
      </c>
    </row>
    <row r="20" spans="1:9">
      <c r="A20" s="350">
        <v>1983</v>
      </c>
      <c r="B20" s="346">
        <v>3450</v>
      </c>
      <c r="C20" s="346">
        <v>399</v>
      </c>
      <c r="D20" s="346">
        <v>288</v>
      </c>
      <c r="E20" s="346">
        <v>328</v>
      </c>
      <c r="F20" s="346">
        <v>211</v>
      </c>
      <c r="G20" s="346">
        <v>1529</v>
      </c>
      <c r="H20" s="346">
        <v>641</v>
      </c>
      <c r="I20" s="369">
        <v>54</v>
      </c>
    </row>
    <row r="21" spans="1:9">
      <c r="A21" s="351">
        <v>1984</v>
      </c>
      <c r="B21" s="346">
        <v>3293</v>
      </c>
      <c r="C21" s="346">
        <v>368</v>
      </c>
      <c r="D21" s="346">
        <v>327</v>
      </c>
      <c r="E21" s="346">
        <v>272</v>
      </c>
      <c r="F21" s="346">
        <v>214</v>
      </c>
      <c r="G21" s="346">
        <v>1499</v>
      </c>
      <c r="H21" s="346">
        <v>583</v>
      </c>
      <c r="I21" s="369">
        <v>30</v>
      </c>
    </row>
    <row r="22" spans="1:9">
      <c r="A22" s="352">
        <v>1985</v>
      </c>
      <c r="B22" s="346">
        <v>3574</v>
      </c>
      <c r="C22" s="346">
        <v>316</v>
      </c>
      <c r="D22" s="346">
        <v>349</v>
      </c>
      <c r="E22" s="346">
        <v>293</v>
      </c>
      <c r="F22" s="346">
        <v>213</v>
      </c>
      <c r="G22" s="346">
        <v>1675</v>
      </c>
      <c r="H22" s="346">
        <v>664</v>
      </c>
      <c r="I22" s="369">
        <v>64</v>
      </c>
    </row>
    <row r="23" spans="1:9">
      <c r="A23" s="350">
        <v>1986</v>
      </c>
      <c r="B23" s="346">
        <v>3337</v>
      </c>
      <c r="C23" s="346">
        <v>278</v>
      </c>
      <c r="D23" s="346">
        <v>373</v>
      </c>
      <c r="E23" s="346">
        <v>314</v>
      </c>
      <c r="F23" s="346">
        <v>193</v>
      </c>
      <c r="G23" s="346">
        <v>1542</v>
      </c>
      <c r="H23" s="346">
        <v>617</v>
      </c>
      <c r="I23" s="369">
        <v>20</v>
      </c>
    </row>
    <row r="24" spans="1:9">
      <c r="A24" s="353">
        <v>1987</v>
      </c>
      <c r="B24" s="273">
        <v>3422</v>
      </c>
      <c r="C24" s="354">
        <v>240</v>
      </c>
      <c r="D24" s="354">
        <v>378</v>
      </c>
      <c r="E24" s="354">
        <v>316</v>
      </c>
      <c r="F24" s="354">
        <v>243</v>
      </c>
      <c r="G24" s="354">
        <v>1556</v>
      </c>
      <c r="H24" s="354">
        <v>632</v>
      </c>
      <c r="I24" s="363">
        <v>57</v>
      </c>
    </row>
    <row r="25" spans="1:9">
      <c r="A25" s="343">
        <v>1988</v>
      </c>
      <c r="B25" s="207">
        <v>3575</v>
      </c>
      <c r="C25" s="207">
        <v>250</v>
      </c>
      <c r="D25" s="207">
        <v>340</v>
      </c>
      <c r="E25" s="207">
        <v>383</v>
      </c>
      <c r="F25" s="207">
        <v>286</v>
      </c>
      <c r="G25" s="207">
        <v>1598</v>
      </c>
      <c r="H25" s="207">
        <v>668</v>
      </c>
      <c r="I25" s="367">
        <v>50</v>
      </c>
    </row>
    <row r="26" spans="1:9">
      <c r="A26" s="343">
        <v>1989</v>
      </c>
      <c r="B26" s="207">
        <v>3582</v>
      </c>
      <c r="C26" s="207">
        <v>264</v>
      </c>
      <c r="D26" s="207">
        <v>359</v>
      </c>
      <c r="E26" s="207">
        <v>411</v>
      </c>
      <c r="F26" s="207">
        <v>278</v>
      </c>
      <c r="G26" s="207">
        <v>1567</v>
      </c>
      <c r="H26" s="207">
        <v>648</v>
      </c>
      <c r="I26" s="367">
        <v>55</v>
      </c>
    </row>
    <row r="27" spans="1:9">
      <c r="A27" s="343">
        <v>1990</v>
      </c>
      <c r="B27" s="207">
        <v>3626</v>
      </c>
      <c r="C27" s="207">
        <v>271</v>
      </c>
      <c r="D27" s="207">
        <v>311</v>
      </c>
      <c r="E27" s="207">
        <v>435</v>
      </c>
      <c r="F27" s="207">
        <v>263</v>
      </c>
      <c r="G27" s="207">
        <v>1776</v>
      </c>
      <c r="H27" s="207">
        <v>537</v>
      </c>
      <c r="I27" s="367">
        <v>33</v>
      </c>
    </row>
    <row r="28" spans="1:9">
      <c r="A28" s="343">
        <v>1991</v>
      </c>
      <c r="B28" s="207">
        <v>4136</v>
      </c>
      <c r="C28" s="207">
        <v>303</v>
      </c>
      <c r="D28" s="207">
        <v>416</v>
      </c>
      <c r="E28" s="207">
        <v>486</v>
      </c>
      <c r="F28" s="207">
        <v>315</v>
      </c>
      <c r="G28" s="207">
        <v>2013</v>
      </c>
      <c r="H28" s="207">
        <v>543</v>
      </c>
      <c r="I28" s="367">
        <v>60</v>
      </c>
    </row>
    <row r="29" spans="1:9">
      <c r="A29" s="343">
        <v>1992</v>
      </c>
      <c r="B29" s="207">
        <v>4463</v>
      </c>
      <c r="C29" s="207">
        <v>366</v>
      </c>
      <c r="D29" s="207">
        <v>545</v>
      </c>
      <c r="E29" s="207">
        <v>492</v>
      </c>
      <c r="F29" s="207">
        <v>328</v>
      </c>
      <c r="G29" s="207">
        <v>2066</v>
      </c>
      <c r="H29" s="207">
        <v>592</v>
      </c>
      <c r="I29" s="367">
        <v>74</v>
      </c>
    </row>
    <row r="30" spans="1:9">
      <c r="A30" s="343">
        <v>1993</v>
      </c>
      <c r="B30" s="207">
        <v>4786</v>
      </c>
      <c r="C30" s="207">
        <v>479</v>
      </c>
      <c r="D30" s="207">
        <v>562</v>
      </c>
      <c r="E30" s="207">
        <v>586</v>
      </c>
      <c r="F30" s="207">
        <v>354</v>
      </c>
      <c r="G30" s="207">
        <v>2136</v>
      </c>
      <c r="H30" s="207">
        <v>611</v>
      </c>
      <c r="I30" s="367">
        <v>58</v>
      </c>
    </row>
    <row r="31" spans="1:9">
      <c r="A31" s="343">
        <v>1994</v>
      </c>
      <c r="B31" s="207">
        <v>5190</v>
      </c>
      <c r="C31" s="207">
        <v>558</v>
      </c>
      <c r="D31" s="207">
        <v>643</v>
      </c>
      <c r="E31" s="207">
        <v>631</v>
      </c>
      <c r="F31" s="207">
        <v>416</v>
      </c>
      <c r="G31" s="207">
        <v>2286</v>
      </c>
      <c r="H31" s="207">
        <v>580</v>
      </c>
      <c r="I31" s="367">
        <v>76</v>
      </c>
    </row>
    <row r="32" spans="1:9">
      <c r="A32" s="343">
        <v>1995</v>
      </c>
      <c r="B32" s="207">
        <v>5631</v>
      </c>
      <c r="C32" s="207">
        <v>700</v>
      </c>
      <c r="D32" s="207">
        <v>759</v>
      </c>
      <c r="E32" s="207">
        <v>811</v>
      </c>
      <c r="F32" s="207">
        <v>400</v>
      </c>
      <c r="G32" s="207">
        <v>2256</v>
      </c>
      <c r="H32" s="207">
        <v>594</v>
      </c>
      <c r="I32" s="367">
        <v>111</v>
      </c>
    </row>
    <row r="33" spans="1:32">
      <c r="A33" s="344">
        <v>1996</v>
      </c>
      <c r="B33" s="211">
        <v>5981</v>
      </c>
      <c r="C33" s="211">
        <v>753</v>
      </c>
      <c r="D33" s="211">
        <v>792</v>
      </c>
      <c r="E33" s="211">
        <v>842</v>
      </c>
      <c r="F33" s="211">
        <v>405</v>
      </c>
      <c r="G33" s="211">
        <v>2428</v>
      </c>
      <c r="H33" s="211">
        <v>648</v>
      </c>
      <c r="I33" s="368">
        <v>113</v>
      </c>
    </row>
    <row r="34" spans="1:32">
      <c r="A34" s="344">
        <v>1997</v>
      </c>
      <c r="B34" s="211">
        <v>6195</v>
      </c>
      <c r="C34" s="211">
        <v>848</v>
      </c>
      <c r="D34" s="211">
        <v>823</v>
      </c>
      <c r="E34" s="211">
        <v>805</v>
      </c>
      <c r="F34" s="211">
        <v>485</v>
      </c>
      <c r="G34" s="211">
        <v>2296</v>
      </c>
      <c r="H34" s="211">
        <v>784</v>
      </c>
      <c r="I34" s="368">
        <v>154</v>
      </c>
    </row>
    <row r="35" spans="1:32">
      <c r="A35" s="344">
        <v>1998</v>
      </c>
      <c r="B35" s="211">
        <v>6273</v>
      </c>
      <c r="C35" s="211">
        <v>821</v>
      </c>
      <c r="D35" s="211">
        <v>767</v>
      </c>
      <c r="E35" s="211">
        <v>900</v>
      </c>
      <c r="F35" s="211">
        <v>440</v>
      </c>
      <c r="G35" s="211">
        <v>2374</v>
      </c>
      <c r="H35" s="211">
        <v>829</v>
      </c>
      <c r="I35" s="368">
        <v>142</v>
      </c>
    </row>
    <row r="36" spans="1:32">
      <c r="A36" s="344">
        <v>1999</v>
      </c>
      <c r="B36" s="211">
        <v>6526</v>
      </c>
      <c r="C36" s="211">
        <v>797</v>
      </c>
      <c r="D36" s="211">
        <v>904</v>
      </c>
      <c r="E36" s="211">
        <v>944</v>
      </c>
      <c r="F36" s="211">
        <v>462</v>
      </c>
      <c r="G36" s="211">
        <v>2295</v>
      </c>
      <c r="H36" s="211">
        <v>913</v>
      </c>
      <c r="I36" s="368">
        <v>211</v>
      </c>
    </row>
    <row r="37" spans="1:32">
      <c r="A37" s="344">
        <v>2000</v>
      </c>
      <c r="B37" s="211">
        <v>7076</v>
      </c>
      <c r="C37" s="207">
        <v>847</v>
      </c>
      <c r="D37" s="207">
        <v>971</v>
      </c>
      <c r="E37" s="207">
        <v>883</v>
      </c>
      <c r="F37" s="207">
        <v>549</v>
      </c>
      <c r="G37" s="207">
        <v>2565</v>
      </c>
      <c r="H37" s="207">
        <v>1030</v>
      </c>
      <c r="I37" s="367">
        <v>231</v>
      </c>
      <c r="K37" s="355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276"/>
      <c r="Z37" s="276"/>
      <c r="AA37" s="276"/>
      <c r="AB37" s="276"/>
      <c r="AC37" s="276"/>
      <c r="AD37" s="276"/>
      <c r="AE37" s="276"/>
      <c r="AF37" s="276"/>
    </row>
    <row r="38" spans="1:32" ht="15">
      <c r="A38" s="344" t="s">
        <v>79</v>
      </c>
      <c r="B38" s="211">
        <v>6084</v>
      </c>
      <c r="C38" s="207">
        <v>832</v>
      </c>
      <c r="D38" s="207">
        <v>926</v>
      </c>
      <c r="E38" s="207">
        <v>707</v>
      </c>
      <c r="F38" s="207">
        <v>540</v>
      </c>
      <c r="G38" s="207">
        <v>1805</v>
      </c>
      <c r="H38" s="207">
        <v>1055</v>
      </c>
      <c r="I38" s="367">
        <v>219</v>
      </c>
    </row>
    <row r="39" spans="1:32">
      <c r="A39" s="344">
        <v>2002</v>
      </c>
      <c r="B39" s="211">
        <v>6797</v>
      </c>
      <c r="C39" s="207">
        <v>852</v>
      </c>
      <c r="D39" s="207">
        <v>931</v>
      </c>
      <c r="E39" s="207">
        <v>728</v>
      </c>
      <c r="F39" s="207">
        <v>593</v>
      </c>
      <c r="G39" s="207">
        <v>2285</v>
      </c>
      <c r="H39" s="207">
        <v>1076</v>
      </c>
      <c r="I39" s="367">
        <v>332</v>
      </c>
    </row>
    <row r="40" spans="1:32" ht="15">
      <c r="A40" s="344" t="s">
        <v>80</v>
      </c>
      <c r="B40" s="211">
        <v>7305</v>
      </c>
      <c r="C40" s="207">
        <v>822</v>
      </c>
      <c r="D40" s="207">
        <v>985</v>
      </c>
      <c r="E40" s="207">
        <v>658</v>
      </c>
      <c r="F40" s="207">
        <v>871</v>
      </c>
      <c r="G40" s="207">
        <v>2542</v>
      </c>
      <c r="H40" s="207">
        <v>1160</v>
      </c>
      <c r="I40" s="367">
        <v>267</v>
      </c>
    </row>
    <row r="41" spans="1:32">
      <c r="A41" s="344">
        <v>2004</v>
      </c>
      <c r="B41" s="211">
        <v>7118</v>
      </c>
      <c r="C41" s="207">
        <v>964</v>
      </c>
      <c r="D41" s="207">
        <v>973</v>
      </c>
      <c r="E41" s="207">
        <v>605</v>
      </c>
      <c r="F41" s="207">
        <v>911</v>
      </c>
      <c r="G41" s="207">
        <v>2226</v>
      </c>
      <c r="H41" s="207">
        <v>1160</v>
      </c>
      <c r="I41" s="367">
        <v>279</v>
      </c>
    </row>
    <row r="42" spans="1:32">
      <c r="A42" s="344" t="s">
        <v>22</v>
      </c>
      <c r="B42" s="211">
        <v>7887</v>
      </c>
      <c r="C42" s="207">
        <v>1022</v>
      </c>
      <c r="D42" s="207">
        <v>1267</v>
      </c>
      <c r="E42" s="207">
        <v>647</v>
      </c>
      <c r="F42" s="207">
        <v>790</v>
      </c>
      <c r="G42" s="207">
        <v>2662</v>
      </c>
      <c r="H42" s="207">
        <v>1095</v>
      </c>
      <c r="I42" s="367">
        <v>404</v>
      </c>
    </row>
    <row r="43" spans="1:32">
      <c r="A43" s="344">
        <v>2006</v>
      </c>
      <c r="B43" s="211">
        <v>8388</v>
      </c>
      <c r="C43" s="207">
        <v>1233</v>
      </c>
      <c r="D43" s="207">
        <v>1336</v>
      </c>
      <c r="E43" s="207">
        <v>781</v>
      </c>
      <c r="F43" s="207">
        <v>903</v>
      </c>
      <c r="G43" s="207">
        <v>2600</v>
      </c>
      <c r="H43" s="207">
        <v>1078</v>
      </c>
      <c r="I43" s="367">
        <v>457</v>
      </c>
    </row>
    <row r="44" spans="1:32" ht="12" customHeight="1">
      <c r="A44" s="344">
        <v>2007</v>
      </c>
      <c r="B44" s="211">
        <v>9364</v>
      </c>
      <c r="C44" s="207">
        <v>1515</v>
      </c>
      <c r="D44" s="207">
        <v>1610</v>
      </c>
      <c r="E44" s="207">
        <v>835</v>
      </c>
      <c r="F44" s="207">
        <v>811</v>
      </c>
      <c r="G44" s="207">
        <v>2759</v>
      </c>
      <c r="H44" s="207">
        <v>1239</v>
      </c>
      <c r="I44" s="367">
        <v>595</v>
      </c>
    </row>
    <row r="45" spans="1:32">
      <c r="A45" s="344">
        <v>2008</v>
      </c>
      <c r="B45" s="211">
        <v>8339</v>
      </c>
      <c r="C45" s="207">
        <v>1157</v>
      </c>
      <c r="D45" s="207">
        <v>1280</v>
      </c>
      <c r="E45" s="207">
        <v>843</v>
      </c>
      <c r="F45" s="207">
        <v>1053</v>
      </c>
      <c r="G45" s="207">
        <v>2330</v>
      </c>
      <c r="H45" s="207">
        <v>1119</v>
      </c>
      <c r="I45" s="367">
        <v>557</v>
      </c>
    </row>
    <row r="46" spans="1:32">
      <c r="A46" s="344">
        <v>2009</v>
      </c>
      <c r="B46" s="211">
        <v>10189</v>
      </c>
      <c r="C46" s="207">
        <v>1113</v>
      </c>
      <c r="D46" s="207">
        <v>1218</v>
      </c>
      <c r="E46" s="207">
        <v>783</v>
      </c>
      <c r="F46" s="207">
        <v>2774</v>
      </c>
      <c r="G46" s="207">
        <v>2501</v>
      </c>
      <c r="H46" s="207">
        <v>1206</v>
      </c>
      <c r="I46" s="367">
        <v>594</v>
      </c>
    </row>
    <row r="47" spans="1:32">
      <c r="A47" s="344">
        <v>2010</v>
      </c>
      <c r="B47" s="211">
        <v>10432</v>
      </c>
      <c r="C47" s="207">
        <v>1175</v>
      </c>
      <c r="D47" s="207">
        <v>1302</v>
      </c>
      <c r="E47" s="207">
        <v>846</v>
      </c>
      <c r="F47" s="207">
        <v>2723</v>
      </c>
      <c r="G47" s="207">
        <v>2552</v>
      </c>
      <c r="H47" s="207">
        <v>1283</v>
      </c>
      <c r="I47" s="367">
        <v>551</v>
      </c>
    </row>
    <row r="48" spans="1:32">
      <c r="A48" s="344">
        <v>2011</v>
      </c>
      <c r="B48" s="211">
        <v>10775</v>
      </c>
      <c r="C48" s="207">
        <v>1232</v>
      </c>
      <c r="D48" s="207">
        <v>1279</v>
      </c>
      <c r="E48" s="207">
        <v>859</v>
      </c>
      <c r="F48" s="207">
        <v>2329</v>
      </c>
      <c r="G48" s="207">
        <v>2895</v>
      </c>
      <c r="H48" s="207">
        <v>1484</v>
      </c>
      <c r="I48" s="367">
        <v>697</v>
      </c>
    </row>
    <row r="49" spans="1:9">
      <c r="A49" s="344">
        <v>2012</v>
      </c>
      <c r="B49" s="211">
        <v>11582</v>
      </c>
      <c r="C49" s="207">
        <v>1195</v>
      </c>
      <c r="D49" s="207">
        <v>1356</v>
      </c>
      <c r="E49" s="207">
        <v>905</v>
      </c>
      <c r="F49" s="207">
        <v>2693</v>
      </c>
      <c r="G49" s="207">
        <v>3218</v>
      </c>
      <c r="H49" s="207">
        <v>1514</v>
      </c>
      <c r="I49" s="367">
        <v>701</v>
      </c>
    </row>
    <row r="50" spans="1:9">
      <c r="A50" s="344">
        <v>2013</v>
      </c>
      <c r="B50" s="211">
        <v>11621</v>
      </c>
      <c r="C50" s="207">
        <v>1148</v>
      </c>
      <c r="D50" s="207">
        <v>1338</v>
      </c>
      <c r="E50" s="207">
        <v>996</v>
      </c>
      <c r="F50" s="207">
        <v>2591</v>
      </c>
      <c r="G50" s="207">
        <v>3222</v>
      </c>
      <c r="H50" s="207">
        <v>1478</v>
      </c>
      <c r="I50" s="367">
        <v>848</v>
      </c>
    </row>
    <row r="51" spans="1:9">
      <c r="A51" s="344">
        <v>2014</v>
      </c>
      <c r="B51" s="211">
        <v>12472</v>
      </c>
      <c r="C51" s="207">
        <v>1235</v>
      </c>
      <c r="D51" s="207">
        <v>1407</v>
      </c>
      <c r="E51" s="207">
        <v>1031</v>
      </c>
      <c r="F51" s="207">
        <v>2835</v>
      </c>
      <c r="G51" s="207">
        <v>3424</v>
      </c>
      <c r="H51" s="207">
        <v>1610</v>
      </c>
      <c r="I51" s="367">
        <v>930</v>
      </c>
    </row>
    <row r="52" spans="1:9">
      <c r="A52" s="344">
        <v>2015</v>
      </c>
      <c r="B52" s="211">
        <v>12209</v>
      </c>
      <c r="C52" s="207">
        <v>1156</v>
      </c>
      <c r="D52" s="207">
        <v>1326</v>
      </c>
      <c r="E52" s="207">
        <v>917</v>
      </c>
      <c r="F52" s="207">
        <v>2885</v>
      </c>
      <c r="G52" s="207">
        <v>3309</v>
      </c>
      <c r="H52" s="207">
        <v>1471</v>
      </c>
      <c r="I52" s="367">
        <v>1145</v>
      </c>
    </row>
    <row r="53" spans="1:9">
      <c r="A53" s="344">
        <v>2016</v>
      </c>
      <c r="B53" s="211">
        <v>13761</v>
      </c>
      <c r="C53" s="207">
        <v>1239</v>
      </c>
      <c r="D53" s="207">
        <v>1647</v>
      </c>
      <c r="E53" s="207">
        <v>1124</v>
      </c>
      <c r="F53" s="207">
        <v>2918</v>
      </c>
      <c r="G53" s="207">
        <v>3793</v>
      </c>
      <c r="H53" s="207">
        <v>1792</v>
      </c>
      <c r="I53" s="367">
        <v>1248</v>
      </c>
    </row>
    <row r="54" spans="1:9">
      <c r="A54" s="344">
        <v>2017</v>
      </c>
      <c r="B54" s="211">
        <v>14065</v>
      </c>
      <c r="C54" s="207">
        <v>1260</v>
      </c>
      <c r="D54" s="207">
        <v>1600</v>
      </c>
      <c r="E54" s="207">
        <v>1139</v>
      </c>
      <c r="F54" s="207">
        <v>2968</v>
      </c>
      <c r="G54" s="207">
        <v>4087</v>
      </c>
      <c r="H54" s="207">
        <v>1718</v>
      </c>
      <c r="I54" s="367">
        <v>1293</v>
      </c>
    </row>
    <row r="55" spans="1:9">
      <c r="A55" s="344">
        <v>2018</v>
      </c>
      <c r="B55" s="211">
        <v>15743</v>
      </c>
      <c r="C55" s="207">
        <v>1310</v>
      </c>
      <c r="D55" s="207">
        <v>1585</v>
      </c>
      <c r="E55" s="207">
        <v>1006</v>
      </c>
      <c r="F55" s="207">
        <v>3452</v>
      </c>
      <c r="G55" s="207">
        <v>4526</v>
      </c>
      <c r="H55" s="207">
        <v>2307</v>
      </c>
      <c r="I55" s="367">
        <v>1557</v>
      </c>
    </row>
    <row r="56" spans="1:9">
      <c r="A56" s="344">
        <v>2019</v>
      </c>
      <c r="B56" s="211">
        <v>16106</v>
      </c>
      <c r="C56" s="207">
        <v>1389</v>
      </c>
      <c r="D56" s="207">
        <v>1612</v>
      </c>
      <c r="E56" s="207">
        <v>1008</v>
      </c>
      <c r="F56" s="207">
        <v>3230</v>
      </c>
      <c r="G56" s="207">
        <v>4769</v>
      </c>
      <c r="H56" s="207">
        <v>2352</v>
      </c>
      <c r="I56" s="367">
        <v>1746</v>
      </c>
    </row>
    <row r="57" spans="1:9">
      <c r="A57" s="344">
        <v>2020</v>
      </c>
      <c r="B57" s="211">
        <v>16015</v>
      </c>
      <c r="C57" s="207">
        <v>1345</v>
      </c>
      <c r="D57" s="207">
        <v>1573</v>
      </c>
      <c r="E57" s="207">
        <v>925</v>
      </c>
      <c r="F57" s="207">
        <v>3396</v>
      </c>
      <c r="G57" s="207">
        <v>4470</v>
      </c>
      <c r="H57" s="207">
        <v>2380</v>
      </c>
      <c r="I57" s="367">
        <v>1926</v>
      </c>
    </row>
    <row r="58" spans="1:9">
      <c r="A58" s="344">
        <v>2021</v>
      </c>
      <c r="B58" s="211">
        <v>18964</v>
      </c>
      <c r="C58" s="207">
        <v>1420</v>
      </c>
      <c r="D58" s="207">
        <v>1785</v>
      </c>
      <c r="E58" s="207">
        <v>1085</v>
      </c>
      <c r="F58" s="207">
        <v>4010</v>
      </c>
      <c r="G58" s="207">
        <v>5047</v>
      </c>
      <c r="H58" s="207">
        <v>2733</v>
      </c>
      <c r="I58" s="367">
        <v>2884</v>
      </c>
    </row>
    <row r="59" spans="1:9">
      <c r="A59" s="264"/>
      <c r="B59" s="228"/>
      <c r="C59" s="220"/>
      <c r="D59" s="220"/>
      <c r="E59" s="220"/>
      <c r="F59" s="220"/>
      <c r="G59" s="220"/>
      <c r="H59" s="220"/>
      <c r="I59" s="220"/>
    </row>
    <row r="60" spans="1:9">
      <c r="A60" s="277" t="s">
        <v>81</v>
      </c>
      <c r="B60" s="277"/>
      <c r="C60" s="356"/>
      <c r="D60" s="356"/>
      <c r="E60" s="356"/>
      <c r="F60" s="356"/>
      <c r="G60" s="356"/>
      <c r="H60" s="356"/>
      <c r="I60" s="283"/>
    </row>
    <row r="61" spans="1:9" ht="12.75" customHeight="1">
      <c r="A61" s="280" t="s">
        <v>82</v>
      </c>
      <c r="B61" s="277"/>
      <c r="C61" s="356"/>
      <c r="D61" s="356"/>
      <c r="E61" s="356"/>
      <c r="F61" s="356"/>
      <c r="G61" s="356"/>
      <c r="H61" s="356"/>
      <c r="I61" s="283"/>
    </row>
    <row r="62" spans="1:9">
      <c r="A62" s="280" t="s">
        <v>34</v>
      </c>
      <c r="B62" s="277"/>
      <c r="C62" s="356"/>
      <c r="D62" s="356"/>
      <c r="E62" s="356"/>
      <c r="F62" s="356"/>
      <c r="G62" s="356"/>
      <c r="H62" s="356"/>
      <c r="I62" s="283"/>
    </row>
    <row r="63" spans="1:9">
      <c r="A63" s="280" t="s">
        <v>35</v>
      </c>
      <c r="B63" s="277"/>
      <c r="C63" s="356"/>
      <c r="D63" s="356"/>
      <c r="E63" s="356"/>
      <c r="F63" s="356"/>
      <c r="G63" s="356"/>
      <c r="H63" s="356"/>
      <c r="I63" s="283"/>
    </row>
    <row r="64" spans="1:9">
      <c r="A64" s="281" t="s">
        <v>83</v>
      </c>
      <c r="B64" s="277"/>
      <c r="C64" s="356"/>
      <c r="D64" s="356"/>
      <c r="E64" s="356"/>
      <c r="F64" s="356"/>
      <c r="G64" s="356"/>
      <c r="H64" s="356"/>
      <c r="I64" s="283"/>
    </row>
    <row r="65" spans="1:256">
      <c r="A65" s="280" t="s">
        <v>37</v>
      </c>
      <c r="B65" s="280"/>
      <c r="C65" s="356"/>
      <c r="D65" s="356"/>
      <c r="E65" s="356"/>
      <c r="F65" s="356"/>
      <c r="G65" s="356"/>
      <c r="H65" s="356"/>
      <c r="I65" s="283"/>
    </row>
    <row r="66" spans="1:256">
      <c r="A66" s="280" t="s">
        <v>38</v>
      </c>
      <c r="B66" s="281"/>
      <c r="C66" s="356"/>
      <c r="D66" s="356"/>
      <c r="E66" s="356"/>
      <c r="F66" s="356"/>
      <c r="G66" s="356"/>
      <c r="H66" s="356"/>
      <c r="I66" s="283"/>
    </row>
    <row r="67" spans="1:256">
      <c r="A67" s="280" t="s">
        <v>39</v>
      </c>
      <c r="B67" s="281"/>
      <c r="C67" s="356"/>
      <c r="D67" s="356"/>
      <c r="E67" s="356"/>
      <c r="F67" s="356"/>
      <c r="G67" s="356"/>
      <c r="H67" s="356"/>
      <c r="I67" s="283"/>
    </row>
    <row r="68" spans="1:256">
      <c r="A68" s="280" t="s">
        <v>40</v>
      </c>
      <c r="B68" s="281"/>
      <c r="C68" s="356"/>
      <c r="D68" s="356"/>
      <c r="E68" s="356"/>
      <c r="F68" s="356"/>
      <c r="G68" s="356"/>
      <c r="H68" s="356"/>
      <c r="I68" s="283"/>
    </row>
    <row r="69" spans="1:256" s="357" customFormat="1" ht="11.25">
      <c r="A69" s="387" t="s">
        <v>84</v>
      </c>
      <c r="B69" s="388"/>
      <c r="C69" s="388"/>
      <c r="D69" s="388"/>
      <c r="E69" s="388"/>
      <c r="F69" s="388"/>
      <c r="G69" s="388"/>
      <c r="H69" s="388"/>
      <c r="I69" s="388"/>
      <c r="J69" s="370"/>
    </row>
    <row r="70" spans="1:256" s="357" customFormat="1" ht="12">
      <c r="A70" s="358" t="s">
        <v>85</v>
      </c>
      <c r="B70" s="358"/>
      <c r="C70" s="358"/>
      <c r="D70" s="358"/>
      <c r="E70" s="358"/>
      <c r="F70" s="358"/>
      <c r="G70" s="358"/>
      <c r="H70" s="358"/>
      <c r="I70" s="358"/>
      <c r="J70" s="371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Z70" s="358"/>
      <c r="AA70" s="358"/>
      <c r="AB70" s="358"/>
      <c r="AC70" s="358"/>
      <c r="AD70" s="358"/>
      <c r="AE70" s="358"/>
      <c r="AF70" s="358"/>
      <c r="AG70" s="358"/>
      <c r="AH70" s="358"/>
      <c r="AI70" s="358"/>
      <c r="AJ70" s="358"/>
      <c r="AK70" s="358"/>
      <c r="AL70" s="358"/>
      <c r="AM70" s="358"/>
      <c r="AN70" s="358"/>
      <c r="AO70" s="358"/>
      <c r="AP70" s="358"/>
      <c r="AQ70" s="358"/>
      <c r="AR70" s="358"/>
      <c r="AS70" s="358"/>
      <c r="AT70" s="358"/>
      <c r="AU70" s="358"/>
      <c r="AV70" s="358"/>
      <c r="AW70" s="358"/>
      <c r="AX70" s="358"/>
      <c r="AY70" s="358"/>
      <c r="AZ70" s="358"/>
      <c r="BA70" s="358"/>
      <c r="BB70" s="358"/>
      <c r="BC70" s="358"/>
      <c r="BD70" s="358"/>
      <c r="BE70" s="358"/>
      <c r="BF70" s="358"/>
      <c r="BG70" s="358"/>
      <c r="BH70" s="358"/>
      <c r="BI70" s="358"/>
      <c r="BJ70" s="358"/>
      <c r="BK70" s="358"/>
      <c r="BL70" s="358"/>
      <c r="BM70" s="358"/>
      <c r="BN70" s="358"/>
      <c r="BO70" s="358"/>
      <c r="BP70" s="358"/>
      <c r="BQ70" s="358"/>
      <c r="BR70" s="358"/>
      <c r="BS70" s="358"/>
      <c r="BT70" s="358"/>
      <c r="BU70" s="358"/>
      <c r="BV70" s="358"/>
      <c r="BW70" s="358"/>
      <c r="BX70" s="358"/>
      <c r="BY70" s="358"/>
      <c r="BZ70" s="358"/>
      <c r="CA70" s="358"/>
      <c r="CB70" s="358"/>
      <c r="CC70" s="358"/>
      <c r="CD70" s="358"/>
      <c r="CE70" s="358"/>
      <c r="CF70" s="358"/>
      <c r="CG70" s="358"/>
      <c r="CH70" s="358"/>
      <c r="CI70" s="358"/>
      <c r="CJ70" s="358"/>
      <c r="CK70" s="358"/>
      <c r="CL70" s="358"/>
      <c r="CM70" s="358"/>
      <c r="CN70" s="358"/>
      <c r="CO70" s="358"/>
      <c r="CP70" s="358"/>
      <c r="CQ70" s="358"/>
      <c r="CR70" s="358"/>
      <c r="CS70" s="358"/>
      <c r="CT70" s="358"/>
      <c r="CU70" s="358"/>
      <c r="CV70" s="358"/>
      <c r="CW70" s="358"/>
      <c r="CX70" s="358"/>
      <c r="CY70" s="358"/>
      <c r="CZ70" s="358"/>
      <c r="DA70" s="358"/>
      <c r="DB70" s="358"/>
      <c r="DC70" s="358"/>
      <c r="DD70" s="358"/>
      <c r="DE70" s="358"/>
      <c r="DF70" s="358"/>
      <c r="DG70" s="358"/>
      <c r="DH70" s="358"/>
      <c r="DI70" s="358"/>
      <c r="DJ70" s="358"/>
      <c r="DK70" s="358"/>
      <c r="DL70" s="358"/>
      <c r="DM70" s="358"/>
      <c r="DN70" s="358"/>
      <c r="DO70" s="358"/>
      <c r="DP70" s="358"/>
      <c r="DQ70" s="358"/>
      <c r="DR70" s="358"/>
      <c r="DS70" s="358"/>
      <c r="DT70" s="358"/>
      <c r="DU70" s="358"/>
      <c r="DV70" s="358"/>
      <c r="DW70" s="358"/>
      <c r="DX70" s="358"/>
      <c r="DY70" s="358"/>
      <c r="DZ70" s="358"/>
      <c r="EA70" s="358"/>
      <c r="EB70" s="358"/>
      <c r="EC70" s="358"/>
      <c r="ED70" s="358"/>
      <c r="EE70" s="358"/>
      <c r="EF70" s="358"/>
      <c r="EG70" s="358"/>
      <c r="EH70" s="358"/>
      <c r="EI70" s="358"/>
      <c r="EJ70" s="358"/>
      <c r="EK70" s="358"/>
      <c r="EL70" s="358"/>
      <c r="EM70" s="358"/>
      <c r="EN70" s="358"/>
      <c r="EO70" s="358"/>
      <c r="EP70" s="358"/>
      <c r="EQ70" s="358"/>
      <c r="ER70" s="358"/>
      <c r="ES70" s="358"/>
      <c r="ET70" s="358"/>
      <c r="EU70" s="358"/>
      <c r="EV70" s="358"/>
      <c r="EW70" s="358"/>
      <c r="EX70" s="358"/>
      <c r="EY70" s="358"/>
      <c r="EZ70" s="358"/>
      <c r="FA70" s="358"/>
      <c r="FB70" s="358"/>
      <c r="FC70" s="358"/>
      <c r="FD70" s="358"/>
      <c r="FE70" s="358"/>
      <c r="FF70" s="358"/>
      <c r="FG70" s="358"/>
      <c r="FH70" s="358"/>
      <c r="FI70" s="358"/>
      <c r="FJ70" s="358"/>
      <c r="FK70" s="358"/>
      <c r="FL70" s="358"/>
      <c r="FM70" s="358"/>
      <c r="FN70" s="358"/>
      <c r="FO70" s="358"/>
      <c r="FP70" s="358"/>
      <c r="FQ70" s="358"/>
      <c r="FR70" s="358"/>
      <c r="FS70" s="358"/>
      <c r="FT70" s="358"/>
      <c r="FU70" s="358"/>
      <c r="FV70" s="358"/>
      <c r="FW70" s="358"/>
      <c r="FX70" s="358"/>
      <c r="FY70" s="358"/>
      <c r="FZ70" s="358"/>
      <c r="GA70" s="358"/>
      <c r="GB70" s="358"/>
      <c r="GC70" s="358"/>
      <c r="GD70" s="358"/>
      <c r="GE70" s="358"/>
      <c r="GF70" s="358"/>
      <c r="GG70" s="358"/>
      <c r="GH70" s="358"/>
      <c r="GI70" s="358"/>
      <c r="GJ70" s="358"/>
      <c r="GK70" s="358"/>
      <c r="GL70" s="358"/>
      <c r="GM70" s="358"/>
      <c r="GN70" s="358"/>
      <c r="GO70" s="358"/>
      <c r="GP70" s="358"/>
      <c r="GQ70" s="358"/>
      <c r="GR70" s="358"/>
      <c r="GS70" s="358"/>
      <c r="GT70" s="358"/>
      <c r="GU70" s="358"/>
      <c r="GV70" s="358"/>
      <c r="GW70" s="358"/>
      <c r="GX70" s="358"/>
      <c r="GY70" s="358"/>
      <c r="GZ70" s="358"/>
      <c r="HA70" s="358"/>
      <c r="HB70" s="358"/>
      <c r="HC70" s="358"/>
      <c r="HD70" s="358"/>
      <c r="HE70" s="358"/>
      <c r="HF70" s="358"/>
      <c r="HG70" s="358"/>
      <c r="HH70" s="358"/>
      <c r="HI70" s="358"/>
      <c r="HJ70" s="358"/>
      <c r="HK70" s="358"/>
      <c r="HL70" s="358"/>
      <c r="HM70" s="358"/>
      <c r="HN70" s="358"/>
      <c r="HO70" s="358"/>
      <c r="HP70" s="358"/>
      <c r="HQ70" s="358"/>
      <c r="HR70" s="358"/>
      <c r="HS70" s="358"/>
      <c r="HT70" s="358"/>
      <c r="HU70" s="358"/>
      <c r="HV70" s="358"/>
      <c r="HW70" s="358"/>
      <c r="HX70" s="358"/>
      <c r="HY70" s="358"/>
      <c r="HZ70" s="358"/>
      <c r="IA70" s="358"/>
      <c r="IB70" s="358"/>
      <c r="IC70" s="358"/>
      <c r="ID70" s="358"/>
      <c r="IE70" s="358"/>
      <c r="IF70" s="358"/>
      <c r="IG70" s="358"/>
      <c r="IH70" s="358"/>
      <c r="II70" s="358"/>
      <c r="IJ70" s="358"/>
      <c r="IK70" s="358"/>
      <c r="IL70" s="358"/>
      <c r="IM70" s="358"/>
      <c r="IN70" s="358"/>
      <c r="IO70" s="358"/>
      <c r="IP70" s="358"/>
      <c r="IQ70" s="358"/>
      <c r="IR70" s="358"/>
      <c r="IS70" s="358"/>
      <c r="IT70" s="358"/>
      <c r="IU70" s="358"/>
      <c r="IV70" s="358"/>
    </row>
    <row r="71" spans="1:256" s="357" customFormat="1" ht="13.5" customHeight="1">
      <c r="A71" s="359" t="s">
        <v>86</v>
      </c>
      <c r="B71" s="360"/>
      <c r="C71" s="360"/>
      <c r="D71" s="360"/>
      <c r="E71" s="360"/>
      <c r="F71" s="360"/>
      <c r="G71" s="360"/>
      <c r="H71" s="360"/>
      <c r="I71" s="360"/>
      <c r="J71" s="370"/>
    </row>
    <row r="72" spans="1:256" s="357" customFormat="1" ht="13.5" customHeight="1">
      <c r="A72" s="359" t="s">
        <v>87</v>
      </c>
      <c r="B72" s="360"/>
      <c r="C72" s="360"/>
      <c r="D72" s="360"/>
      <c r="E72" s="360"/>
      <c r="F72" s="360"/>
      <c r="G72" s="360"/>
      <c r="H72" s="360"/>
      <c r="I72" s="360"/>
      <c r="J72" s="370"/>
    </row>
    <row r="73" spans="1:256" s="357" customFormat="1" ht="13.5" customHeight="1">
      <c r="A73" s="359"/>
      <c r="B73" s="360"/>
      <c r="C73" s="360"/>
      <c r="D73" s="360"/>
      <c r="E73" s="360"/>
      <c r="F73" s="360"/>
      <c r="G73" s="360"/>
      <c r="H73" s="360"/>
      <c r="I73" s="360"/>
      <c r="J73" s="370"/>
    </row>
    <row r="74" spans="1:256" s="357" customFormat="1" ht="11.25">
      <c r="A74" s="361" t="s">
        <v>88</v>
      </c>
      <c r="B74" s="360"/>
      <c r="C74" s="360"/>
      <c r="D74" s="360"/>
      <c r="E74" s="360"/>
      <c r="F74" s="360"/>
      <c r="G74" s="360"/>
      <c r="H74" s="360"/>
      <c r="I74" s="360"/>
      <c r="J74" s="370"/>
    </row>
    <row r="75" spans="1:256" s="357" customFormat="1" ht="12">
      <c r="A75" s="282"/>
      <c r="B75" s="283"/>
      <c r="C75" s="283"/>
      <c r="D75" s="360"/>
      <c r="E75" s="360"/>
      <c r="F75" s="360"/>
      <c r="G75" s="360"/>
      <c r="H75" s="360"/>
      <c r="I75" s="360"/>
      <c r="J75" s="370"/>
    </row>
    <row r="76" spans="1:256">
      <c r="A76" s="362"/>
      <c r="B76" s="218"/>
      <c r="C76" s="218"/>
      <c r="D76" s="218"/>
      <c r="E76" s="218"/>
      <c r="F76" s="218"/>
      <c r="G76" s="218"/>
      <c r="H76" s="218"/>
      <c r="I76" s="218"/>
    </row>
    <row r="88" spans="4:4">
      <c r="D88" s="363"/>
    </row>
    <row r="89" spans="4:4">
      <c r="D89" s="363"/>
    </row>
    <row r="90" spans="4:4">
      <c r="D90" s="225"/>
    </row>
    <row r="91" spans="4:4">
      <c r="D91" s="228"/>
    </row>
    <row r="92" spans="4:4">
      <c r="D92" s="228"/>
    </row>
    <row r="93" spans="4:4">
      <c r="D93" s="225"/>
    </row>
    <row r="94" spans="4:4">
      <c r="D94" s="229"/>
    </row>
    <row r="95" spans="4:4">
      <c r="D95" s="229"/>
    </row>
    <row r="96" spans="4:4">
      <c r="D96" s="229"/>
    </row>
    <row r="97" spans="4:4">
      <c r="D97" s="364"/>
    </row>
  </sheetData>
  <mergeCells count="1">
    <mergeCell ref="A69:I69"/>
  </mergeCells>
  <phoneticPr fontId="23" type="noConversion"/>
  <pageMargins left="0.31496062992125984" right="0.15748031496062992" top="0.31496062992125984" bottom="0.19685039370078741" header="0.31496062992125984" footer="0.15748031496062992"/>
  <pageSetup paperSize="9" scale="93" orientation="portrait" r:id="rId1"/>
  <headerFooter alignWithMargins="0"/>
  <ignoredErrors>
    <ignoredError sqref="A42 A38:A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9"/>
  <sheetViews>
    <sheetView showGridLines="0" zoomScale="115" zoomScaleNormal="115" workbookViewId="0">
      <selection activeCell="A4" sqref="A4"/>
    </sheetView>
  </sheetViews>
  <sheetFormatPr defaultColWidth="12.5703125" defaultRowHeight="12.75"/>
  <cols>
    <col min="1" max="1" width="8.42578125" style="197" customWidth="1"/>
    <col min="2" max="2" width="9.85546875" style="197" customWidth="1"/>
    <col min="3" max="4" width="13.28515625" style="197" customWidth="1"/>
    <col min="5" max="5" width="14.42578125" style="197" customWidth="1"/>
    <col min="6" max="6" width="16.28515625" style="197" customWidth="1"/>
    <col min="7" max="7" width="18.7109375" style="197" customWidth="1"/>
    <col min="8" max="8" width="14.42578125" style="197" customWidth="1"/>
    <col min="9" max="9" width="4" style="375" bestFit="1" customWidth="1"/>
    <col min="10" max="11" width="4" style="197" bestFit="1" customWidth="1"/>
    <col min="12" max="16384" width="12.5703125" style="197"/>
  </cols>
  <sheetData>
    <row r="1" spans="1:11" ht="15.75" customHeight="1">
      <c r="A1" s="196" t="s">
        <v>4</v>
      </c>
    </row>
    <row r="2" spans="1:11" ht="18">
      <c r="A2" s="198" t="s">
        <v>89</v>
      </c>
      <c r="B2" s="199"/>
      <c r="C2" s="199"/>
      <c r="D2" s="199"/>
      <c r="E2" s="199"/>
      <c r="F2" s="199"/>
      <c r="G2" s="199"/>
      <c r="H2" s="199"/>
    </row>
    <row r="3" spans="1:11" ht="18.75">
      <c r="A3" s="200" t="s">
        <v>90</v>
      </c>
      <c r="B3" s="199"/>
      <c r="C3" s="199"/>
      <c r="D3" s="199"/>
      <c r="E3" s="199"/>
      <c r="F3" s="199"/>
      <c r="G3" s="199"/>
      <c r="H3" s="199"/>
    </row>
    <row r="4" spans="1:11">
      <c r="A4" s="199"/>
      <c r="B4" s="199"/>
      <c r="C4" s="199"/>
      <c r="D4" s="199"/>
      <c r="E4" s="199"/>
      <c r="F4" s="199"/>
      <c r="G4" s="199"/>
      <c r="H4" s="199"/>
    </row>
    <row r="5" spans="1:11" ht="39" customHeight="1">
      <c r="A5" s="201" t="s">
        <v>15</v>
      </c>
      <c r="B5" s="202" t="s">
        <v>16</v>
      </c>
      <c r="C5" s="203" t="s">
        <v>60</v>
      </c>
      <c r="D5" s="203" t="s">
        <v>74</v>
      </c>
      <c r="E5" s="203" t="s">
        <v>91</v>
      </c>
      <c r="F5" s="204" t="s">
        <v>76</v>
      </c>
      <c r="G5" s="203" t="s">
        <v>92</v>
      </c>
      <c r="H5" s="372" t="s">
        <v>78</v>
      </c>
    </row>
    <row r="6" spans="1:11">
      <c r="A6" s="205">
        <v>1995</v>
      </c>
      <c r="B6" s="206">
        <v>513</v>
      </c>
      <c r="C6" s="207" t="s">
        <v>93</v>
      </c>
      <c r="D6" s="207" t="s">
        <v>93</v>
      </c>
      <c r="E6" s="206">
        <v>231</v>
      </c>
      <c r="F6" s="206">
        <v>282</v>
      </c>
      <c r="G6" s="207" t="s">
        <v>93</v>
      </c>
      <c r="H6" s="367" t="s">
        <v>93</v>
      </c>
    </row>
    <row r="7" spans="1:11">
      <c r="A7" s="205">
        <v>1996</v>
      </c>
      <c r="B7" s="206">
        <v>588</v>
      </c>
      <c r="C7" s="207" t="s">
        <v>93</v>
      </c>
      <c r="D7" s="207" t="s">
        <v>93</v>
      </c>
      <c r="E7" s="206">
        <v>224</v>
      </c>
      <c r="F7" s="206">
        <v>364</v>
      </c>
      <c r="G7" s="207" t="s">
        <v>93</v>
      </c>
      <c r="H7" s="367" t="s">
        <v>93</v>
      </c>
    </row>
    <row r="8" spans="1:11">
      <c r="A8" s="205">
        <v>1997</v>
      </c>
      <c r="B8" s="206">
        <v>498</v>
      </c>
      <c r="C8" s="207" t="s">
        <v>93</v>
      </c>
      <c r="D8" s="207" t="s">
        <v>93</v>
      </c>
      <c r="E8" s="206">
        <v>232</v>
      </c>
      <c r="F8" s="206">
        <v>266</v>
      </c>
      <c r="G8" s="207" t="s">
        <v>93</v>
      </c>
      <c r="H8" s="367" t="s">
        <v>93</v>
      </c>
    </row>
    <row r="9" spans="1:11">
      <c r="A9" s="205">
        <v>1998</v>
      </c>
      <c r="B9" s="206">
        <v>439</v>
      </c>
      <c r="C9" s="207" t="s">
        <v>93</v>
      </c>
      <c r="D9" s="207" t="s">
        <v>93</v>
      </c>
      <c r="E9" s="206">
        <v>262</v>
      </c>
      <c r="F9" s="206">
        <v>177</v>
      </c>
      <c r="G9" s="207" t="s">
        <v>93</v>
      </c>
      <c r="H9" s="367" t="s">
        <v>93</v>
      </c>
    </row>
    <row r="10" spans="1:11">
      <c r="A10" s="208">
        <v>1999</v>
      </c>
      <c r="B10" s="206">
        <v>414</v>
      </c>
      <c r="C10" s="207" t="s">
        <v>93</v>
      </c>
      <c r="D10" s="207" t="s">
        <v>93</v>
      </c>
      <c r="E10" s="206">
        <v>243</v>
      </c>
      <c r="F10" s="206">
        <v>171</v>
      </c>
      <c r="G10" s="207" t="s">
        <v>93</v>
      </c>
      <c r="H10" s="367" t="s">
        <v>93</v>
      </c>
    </row>
    <row r="11" spans="1:11">
      <c r="A11" s="208">
        <v>2000</v>
      </c>
      <c r="B11" s="206">
        <f>SUM(C11:H11)</f>
        <v>344</v>
      </c>
      <c r="C11" s="209">
        <v>34</v>
      </c>
      <c r="D11" s="207" t="s">
        <v>93</v>
      </c>
      <c r="E11" s="209">
        <v>221</v>
      </c>
      <c r="F11" s="206">
        <v>45</v>
      </c>
      <c r="G11" s="206">
        <v>11</v>
      </c>
      <c r="H11" s="373">
        <v>33</v>
      </c>
      <c r="I11" s="376"/>
      <c r="J11" s="209"/>
      <c r="K11" s="209"/>
    </row>
    <row r="12" spans="1:11">
      <c r="A12" s="208">
        <v>2001</v>
      </c>
      <c r="B12" s="206">
        <f t="shared" ref="B12:B31" si="0">SUM(C12:H12)</f>
        <v>394</v>
      </c>
      <c r="C12" s="209">
        <v>33</v>
      </c>
      <c r="D12" s="206">
        <v>8</v>
      </c>
      <c r="E12" s="209">
        <v>233</v>
      </c>
      <c r="F12" s="206">
        <v>80</v>
      </c>
      <c r="G12" s="206">
        <v>10</v>
      </c>
      <c r="H12" s="373">
        <v>30</v>
      </c>
    </row>
    <row r="13" spans="1:11">
      <c r="A13" s="205">
        <v>2002</v>
      </c>
      <c r="B13" s="206">
        <f t="shared" si="0"/>
        <v>352</v>
      </c>
      <c r="C13" s="209">
        <v>46</v>
      </c>
      <c r="D13" s="206">
        <v>8</v>
      </c>
      <c r="E13" s="209">
        <v>180</v>
      </c>
      <c r="F13" s="206">
        <v>66</v>
      </c>
      <c r="G13" s="206">
        <v>8</v>
      </c>
      <c r="H13" s="373">
        <v>44</v>
      </c>
    </row>
    <row r="14" spans="1:11">
      <c r="A14" s="210" t="s">
        <v>94</v>
      </c>
      <c r="B14" s="206">
        <f t="shared" si="0"/>
        <v>391</v>
      </c>
      <c r="C14" s="209">
        <v>52</v>
      </c>
      <c r="D14" s="211">
        <v>23</v>
      </c>
      <c r="E14" s="209">
        <v>166</v>
      </c>
      <c r="F14" s="211">
        <v>74</v>
      </c>
      <c r="G14" s="211">
        <v>22</v>
      </c>
      <c r="H14" s="368">
        <v>54</v>
      </c>
    </row>
    <row r="15" spans="1:11">
      <c r="A15" s="212">
        <v>2004</v>
      </c>
      <c r="B15" s="206">
        <f t="shared" si="0"/>
        <v>456</v>
      </c>
      <c r="C15" s="209">
        <v>59</v>
      </c>
      <c r="D15" s="213">
        <v>13</v>
      </c>
      <c r="E15" s="209">
        <v>193</v>
      </c>
      <c r="F15" s="213">
        <v>91</v>
      </c>
      <c r="G15" s="213">
        <v>30</v>
      </c>
      <c r="H15" s="374">
        <v>70</v>
      </c>
    </row>
    <row r="16" spans="1:11">
      <c r="A16" s="214" t="s">
        <v>22</v>
      </c>
      <c r="B16" s="206">
        <f t="shared" si="0"/>
        <v>556</v>
      </c>
      <c r="C16" s="209">
        <v>66</v>
      </c>
      <c r="D16" s="213">
        <v>33</v>
      </c>
      <c r="E16" s="209">
        <v>171</v>
      </c>
      <c r="F16" s="213">
        <v>128</v>
      </c>
      <c r="G16" s="213">
        <v>24</v>
      </c>
      <c r="H16" s="374">
        <v>134</v>
      </c>
    </row>
    <row r="17" spans="1:8">
      <c r="A17" s="215" t="s">
        <v>95</v>
      </c>
      <c r="B17" s="206">
        <f t="shared" si="0"/>
        <v>619</v>
      </c>
      <c r="C17" s="209">
        <v>66</v>
      </c>
      <c r="D17" s="213">
        <v>64</v>
      </c>
      <c r="E17" s="209">
        <v>186</v>
      </c>
      <c r="F17" s="213">
        <v>115</v>
      </c>
      <c r="G17" s="213">
        <v>45</v>
      </c>
      <c r="H17" s="374">
        <v>143</v>
      </c>
    </row>
    <row r="18" spans="1:8">
      <c r="A18" s="215" t="s">
        <v>96</v>
      </c>
      <c r="B18" s="206">
        <f t="shared" si="0"/>
        <v>765</v>
      </c>
      <c r="C18" s="209">
        <v>108</v>
      </c>
      <c r="D18" s="213">
        <v>52</v>
      </c>
      <c r="E18" s="209">
        <v>172</v>
      </c>
      <c r="F18" s="213">
        <v>119</v>
      </c>
      <c r="G18" s="213">
        <v>140</v>
      </c>
      <c r="H18" s="374">
        <v>174</v>
      </c>
    </row>
    <row r="19" spans="1:8">
      <c r="A19" s="215" t="s">
        <v>24</v>
      </c>
      <c r="B19" s="206">
        <f t="shared" si="0"/>
        <v>772</v>
      </c>
      <c r="C19" s="209">
        <v>69</v>
      </c>
      <c r="D19" s="213">
        <v>75</v>
      </c>
      <c r="E19" s="209">
        <v>157</v>
      </c>
      <c r="F19" s="213">
        <v>122</v>
      </c>
      <c r="G19" s="213">
        <v>177</v>
      </c>
      <c r="H19" s="374">
        <v>172</v>
      </c>
    </row>
    <row r="20" spans="1:8">
      <c r="A20" s="215" t="s">
        <v>25</v>
      </c>
      <c r="B20" s="206">
        <f t="shared" si="0"/>
        <v>879</v>
      </c>
      <c r="C20" s="209">
        <v>133</v>
      </c>
      <c r="D20" s="213">
        <v>77</v>
      </c>
      <c r="E20" s="209">
        <v>161</v>
      </c>
      <c r="F20" s="213">
        <v>103</v>
      </c>
      <c r="G20" s="213">
        <v>209</v>
      </c>
      <c r="H20" s="374">
        <v>196</v>
      </c>
    </row>
    <row r="21" spans="1:8">
      <c r="A21" s="215" t="s">
        <v>26</v>
      </c>
      <c r="B21" s="206">
        <f t="shared" si="0"/>
        <v>1136</v>
      </c>
      <c r="C21" s="209">
        <v>153</v>
      </c>
      <c r="D21" s="213">
        <v>127</v>
      </c>
      <c r="E21" s="209">
        <v>254</v>
      </c>
      <c r="F21" s="213">
        <v>140</v>
      </c>
      <c r="G21" s="213">
        <v>280</v>
      </c>
      <c r="H21" s="374">
        <v>182</v>
      </c>
    </row>
    <row r="22" spans="1:8">
      <c r="A22" s="215" t="s">
        <v>27</v>
      </c>
      <c r="B22" s="206">
        <f t="shared" si="0"/>
        <v>1138</v>
      </c>
      <c r="C22" s="209">
        <v>164</v>
      </c>
      <c r="D22" s="213">
        <v>123</v>
      </c>
      <c r="E22" s="209">
        <v>183</v>
      </c>
      <c r="F22" s="213">
        <v>167</v>
      </c>
      <c r="G22" s="213">
        <v>280</v>
      </c>
      <c r="H22" s="374">
        <v>221</v>
      </c>
    </row>
    <row r="23" spans="1:8">
      <c r="A23" s="215" t="s">
        <v>97</v>
      </c>
      <c r="B23" s="206">
        <f t="shared" si="0"/>
        <v>1325</v>
      </c>
      <c r="C23" s="209">
        <v>138</v>
      </c>
      <c r="D23" s="213">
        <v>123</v>
      </c>
      <c r="E23" s="209">
        <v>197</v>
      </c>
      <c r="F23" s="213">
        <v>226</v>
      </c>
      <c r="G23" s="213">
        <v>392</v>
      </c>
      <c r="H23" s="374">
        <v>249</v>
      </c>
    </row>
    <row r="24" spans="1:8">
      <c r="A24" s="215">
        <v>2013</v>
      </c>
      <c r="B24" s="206">
        <f t="shared" si="0"/>
        <v>1413</v>
      </c>
      <c r="C24" s="209">
        <v>165</v>
      </c>
      <c r="D24" s="213">
        <v>145</v>
      </c>
      <c r="E24" s="209">
        <v>212</v>
      </c>
      <c r="F24" s="213">
        <v>258</v>
      </c>
      <c r="G24" s="213">
        <v>320</v>
      </c>
      <c r="H24" s="374">
        <v>313</v>
      </c>
    </row>
    <row r="25" spans="1:8">
      <c r="A25" s="215" t="s">
        <v>98</v>
      </c>
      <c r="B25" s="206">
        <f t="shared" si="0"/>
        <v>1536</v>
      </c>
      <c r="C25" s="206">
        <v>189</v>
      </c>
      <c r="D25" s="206">
        <v>150</v>
      </c>
      <c r="E25" s="206">
        <v>251</v>
      </c>
      <c r="F25" s="206">
        <v>326</v>
      </c>
      <c r="G25" s="206">
        <v>362</v>
      </c>
      <c r="H25" s="373">
        <v>258</v>
      </c>
    </row>
    <row r="26" spans="1:8">
      <c r="A26" s="215" t="s">
        <v>99</v>
      </c>
      <c r="B26" s="206">
        <f t="shared" si="0"/>
        <v>1737</v>
      </c>
      <c r="C26" s="206">
        <v>225</v>
      </c>
      <c r="D26" s="206">
        <v>109</v>
      </c>
      <c r="E26" s="206">
        <v>281</v>
      </c>
      <c r="F26" s="206">
        <v>359</v>
      </c>
      <c r="G26" s="206">
        <v>466</v>
      </c>
      <c r="H26" s="373">
        <v>297</v>
      </c>
    </row>
    <row r="27" spans="1:8">
      <c r="A27" s="215" t="s">
        <v>100</v>
      </c>
      <c r="B27" s="206">
        <f t="shared" si="0"/>
        <v>1474</v>
      </c>
      <c r="C27" s="206">
        <v>171</v>
      </c>
      <c r="D27" s="206">
        <v>125</v>
      </c>
      <c r="E27" s="206">
        <v>218</v>
      </c>
      <c r="F27" s="206">
        <v>209</v>
      </c>
      <c r="G27" s="206">
        <v>456</v>
      </c>
      <c r="H27" s="373">
        <v>295</v>
      </c>
    </row>
    <row r="28" spans="1:8">
      <c r="A28" s="216" t="s">
        <v>101</v>
      </c>
      <c r="B28" s="206">
        <f t="shared" si="0"/>
        <v>1789</v>
      </c>
      <c r="C28" s="206">
        <v>216</v>
      </c>
      <c r="D28" s="206">
        <v>141</v>
      </c>
      <c r="E28" s="206">
        <v>287</v>
      </c>
      <c r="F28" s="206">
        <v>246</v>
      </c>
      <c r="G28" s="206">
        <v>541</v>
      </c>
      <c r="H28" s="373">
        <v>358</v>
      </c>
    </row>
    <row r="29" spans="1:8">
      <c r="A29" s="216" t="s">
        <v>102</v>
      </c>
      <c r="B29" s="206">
        <f t="shared" si="0"/>
        <v>821</v>
      </c>
      <c r="C29" s="206">
        <v>95</v>
      </c>
      <c r="D29" s="206">
        <v>111</v>
      </c>
      <c r="E29" s="206">
        <v>85</v>
      </c>
      <c r="F29" s="206">
        <v>77</v>
      </c>
      <c r="G29" s="206">
        <v>224</v>
      </c>
      <c r="H29" s="373">
        <v>229</v>
      </c>
    </row>
    <row r="30" spans="1:8">
      <c r="A30" s="215" t="s">
        <v>103</v>
      </c>
      <c r="B30" s="206">
        <f t="shared" si="0"/>
        <v>1016</v>
      </c>
      <c r="C30" s="206">
        <v>91</v>
      </c>
      <c r="D30" s="206">
        <v>149</v>
      </c>
      <c r="E30" s="206">
        <v>96</v>
      </c>
      <c r="F30" s="206">
        <v>84</v>
      </c>
      <c r="G30" s="206">
        <v>313</v>
      </c>
      <c r="H30" s="373">
        <v>283</v>
      </c>
    </row>
    <row r="31" spans="1:8">
      <c r="A31" s="215" t="s">
        <v>104</v>
      </c>
      <c r="B31" s="206">
        <f t="shared" si="0"/>
        <v>1018</v>
      </c>
      <c r="C31" s="206">
        <v>114</v>
      </c>
      <c r="D31" s="206">
        <v>109</v>
      </c>
      <c r="E31" s="206">
        <v>125</v>
      </c>
      <c r="F31" s="206">
        <v>85</v>
      </c>
      <c r="G31" s="206">
        <v>309</v>
      </c>
      <c r="H31" s="373">
        <v>276</v>
      </c>
    </row>
    <row r="32" spans="1:8">
      <c r="A32" s="215" t="s">
        <v>105</v>
      </c>
      <c r="B32" s="206">
        <v>1507</v>
      </c>
      <c r="C32" s="206">
        <v>129</v>
      </c>
      <c r="D32" s="206">
        <v>123</v>
      </c>
      <c r="E32" s="206">
        <v>147</v>
      </c>
      <c r="F32" s="206">
        <v>138</v>
      </c>
      <c r="G32" s="206">
        <v>435</v>
      </c>
      <c r="H32" s="373">
        <v>535</v>
      </c>
    </row>
    <row r="33" spans="1:9">
      <c r="A33" s="217"/>
      <c r="B33" s="218"/>
      <c r="C33" s="218"/>
      <c r="D33" s="219"/>
      <c r="E33" s="220"/>
      <c r="F33" s="220"/>
      <c r="G33" s="220"/>
      <c r="H33" s="220"/>
    </row>
    <row r="34" spans="1:9" ht="36.75" customHeight="1">
      <c r="A34" s="390" t="s">
        <v>106</v>
      </c>
      <c r="B34" s="390"/>
      <c r="C34" s="390"/>
      <c r="D34" s="390"/>
      <c r="E34" s="390"/>
      <c r="F34" s="390"/>
      <c r="G34" s="390"/>
      <c r="H34" s="390"/>
    </row>
    <row r="35" spans="1:9">
      <c r="A35" s="415" t="s">
        <v>107</v>
      </c>
      <c r="B35" s="415"/>
      <c r="C35" s="415"/>
      <c r="D35" s="415"/>
      <c r="E35" s="415"/>
      <c r="F35" s="415"/>
      <c r="G35" s="415"/>
      <c r="H35" s="415"/>
    </row>
    <row r="36" spans="1:9">
      <c r="A36" s="415" t="s">
        <v>85</v>
      </c>
      <c r="B36" s="415"/>
      <c r="C36" s="415"/>
      <c r="D36" s="415"/>
      <c r="E36" s="415"/>
      <c r="F36" s="415"/>
      <c r="G36" s="415"/>
      <c r="H36" s="415"/>
    </row>
    <row r="37" spans="1:9" s="221" customFormat="1">
      <c r="A37" s="416" t="s">
        <v>108</v>
      </c>
      <c r="B37" s="416"/>
      <c r="C37" s="416"/>
      <c r="D37" s="416"/>
      <c r="E37" s="416"/>
      <c r="F37" s="416"/>
      <c r="G37" s="416"/>
      <c r="H37" s="416"/>
      <c r="I37" s="294"/>
    </row>
    <row r="38" spans="1:9" s="221" customFormat="1" ht="36" customHeight="1">
      <c r="A38" s="390" t="s">
        <v>109</v>
      </c>
      <c r="B38" s="390"/>
      <c r="C38" s="390"/>
      <c r="D38" s="390"/>
      <c r="E38" s="390"/>
      <c r="F38" s="390"/>
      <c r="G38" s="390"/>
      <c r="H38" s="390"/>
      <c r="I38" s="294"/>
    </row>
    <row r="39" spans="1:9" s="221" customFormat="1" ht="25.5" customHeight="1">
      <c r="A39" s="389" t="s">
        <v>110</v>
      </c>
      <c r="B39" s="389"/>
      <c r="C39" s="389"/>
      <c r="D39" s="389"/>
      <c r="E39" s="389"/>
      <c r="F39" s="389"/>
      <c r="G39" s="389"/>
      <c r="H39" s="389"/>
      <c r="I39" s="294"/>
    </row>
    <row r="40" spans="1:9" s="221" customFormat="1">
      <c r="A40" s="222" t="s">
        <v>111</v>
      </c>
      <c r="B40" s="223"/>
      <c r="C40" s="223"/>
      <c r="D40" s="224"/>
      <c r="F40" s="225"/>
      <c r="G40" s="225"/>
      <c r="I40" s="294"/>
    </row>
    <row r="41" spans="1:9" s="221" customFormat="1">
      <c r="A41" s="222"/>
      <c r="B41" s="223"/>
      <c r="C41" s="223"/>
      <c r="D41" s="224"/>
      <c r="F41" s="225"/>
      <c r="G41" s="225"/>
      <c r="I41" s="294"/>
    </row>
    <row r="42" spans="1:9" s="221" customFormat="1" ht="15">
      <c r="A42" s="49" t="s">
        <v>70</v>
      </c>
      <c r="B42" s="226"/>
      <c r="C42" s="226"/>
      <c r="D42" s="227"/>
      <c r="E42" s="227"/>
      <c r="F42" s="227"/>
      <c r="G42" s="227"/>
      <c r="I42" s="294"/>
    </row>
    <row r="50" spans="3:3">
      <c r="C50" s="225"/>
    </row>
    <row r="51" spans="3:3">
      <c r="C51" s="225"/>
    </row>
    <row r="52" spans="3:3">
      <c r="C52" s="225"/>
    </row>
    <row r="53" spans="3:3">
      <c r="C53" s="228"/>
    </row>
    <row r="54" spans="3:3">
      <c r="C54" s="228"/>
    </row>
    <row r="55" spans="3:3">
      <c r="C55" s="225"/>
    </row>
    <row r="56" spans="3:3">
      <c r="C56" s="229"/>
    </row>
    <row r="57" spans="3:3">
      <c r="C57" s="229"/>
    </row>
    <row r="58" spans="3:3">
      <c r="C58" s="229"/>
    </row>
    <row r="59" spans="3:3">
      <c r="C59" s="225"/>
    </row>
  </sheetData>
  <mergeCells count="6">
    <mergeCell ref="A39:H39"/>
    <mergeCell ref="A34:H34"/>
    <mergeCell ref="A35:H35"/>
    <mergeCell ref="A36:H36"/>
    <mergeCell ref="A37:H37"/>
    <mergeCell ref="A38:H38"/>
  </mergeCells>
  <phoneticPr fontId="17" type="noConversion"/>
  <pageMargins left="0.3" right="0.18" top="0.984251969" bottom="0.984251969" header="0.5" footer="0.5"/>
  <pageSetup paperSize="9" orientation="landscape" copies="2" r:id="rId1"/>
  <headerFooter alignWithMargins="0"/>
  <ignoredErrors>
    <ignoredError sqref="A14:A15 A16:A18 A19:A23 A26:A27 A30:A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C77F-7B3B-478A-8CB3-99A7CA9203A5}">
  <dimension ref="A1:Q14"/>
  <sheetViews>
    <sheetView showGridLines="0" zoomScaleNormal="100" workbookViewId="0">
      <selection activeCell="B6" sqref="B6"/>
    </sheetView>
  </sheetViews>
  <sheetFormatPr defaultColWidth="11.42578125" defaultRowHeight="12.75"/>
  <cols>
    <col min="1" max="1" width="40" customWidth="1"/>
    <col min="2" max="2" width="6.85546875" customWidth="1"/>
    <col min="3" max="6" width="5.85546875" customWidth="1"/>
    <col min="7" max="7" width="5.85546875" bestFit="1" customWidth="1"/>
    <col min="8" max="8" width="5.7109375" customWidth="1"/>
    <col min="9" max="9" width="5.85546875" customWidth="1"/>
    <col min="10" max="16" width="6.42578125" customWidth="1"/>
    <col min="17" max="17" width="7.140625" bestFit="1" customWidth="1"/>
  </cols>
  <sheetData>
    <row r="1" spans="1:17">
      <c r="A1" s="45" t="s">
        <v>112</v>
      </c>
    </row>
    <row r="2" spans="1:17" ht="18">
      <c r="A2" s="1" t="s">
        <v>113</v>
      </c>
    </row>
    <row r="3" spans="1:17" ht="15.75">
      <c r="A3" s="24" t="s">
        <v>114</v>
      </c>
    </row>
    <row r="4" spans="1:17">
      <c r="A4" s="16"/>
    </row>
    <row r="5" spans="1:17" s="92" customFormat="1" ht="14.25">
      <c r="A5" s="37" t="s">
        <v>59</v>
      </c>
      <c r="B5" s="38">
        <v>2005</v>
      </c>
      <c r="C5" s="40">
        <v>2006</v>
      </c>
      <c r="D5" s="38">
        <v>2007</v>
      </c>
      <c r="E5" s="40">
        <v>2008</v>
      </c>
      <c r="F5" s="38">
        <v>2009</v>
      </c>
      <c r="G5" s="40">
        <v>2010</v>
      </c>
      <c r="H5" s="40">
        <v>2011</v>
      </c>
      <c r="I5" s="40">
        <v>2012</v>
      </c>
      <c r="J5" s="40">
        <v>2013</v>
      </c>
      <c r="K5" s="40">
        <v>2014</v>
      </c>
      <c r="L5" s="40">
        <v>2015</v>
      </c>
      <c r="M5" s="40">
        <v>2016</v>
      </c>
      <c r="N5" s="40">
        <v>2017</v>
      </c>
      <c r="O5" s="40">
        <v>2018</v>
      </c>
      <c r="P5" s="40">
        <v>2019</v>
      </c>
    </row>
    <row r="6" spans="1:17">
      <c r="A6" s="18" t="s">
        <v>115</v>
      </c>
      <c r="B6" s="86">
        <v>123</v>
      </c>
      <c r="C6" s="82">
        <v>127</v>
      </c>
      <c r="D6" s="86">
        <v>162</v>
      </c>
      <c r="E6" s="86">
        <v>201</v>
      </c>
      <c r="F6" s="86">
        <v>176</v>
      </c>
      <c r="G6" s="80">
        <v>167</v>
      </c>
      <c r="H6" s="80">
        <v>148</v>
      </c>
      <c r="I6" s="80">
        <v>141</v>
      </c>
      <c r="J6" s="80">
        <v>173</v>
      </c>
      <c r="K6" s="80">
        <v>112</v>
      </c>
      <c r="L6" s="80">
        <v>140</v>
      </c>
      <c r="M6" s="80">
        <v>190</v>
      </c>
      <c r="N6" s="80">
        <v>193</v>
      </c>
      <c r="O6" s="80">
        <v>214</v>
      </c>
      <c r="P6" s="80">
        <v>183</v>
      </c>
    </row>
    <row r="7" spans="1:17">
      <c r="A7" s="18" t="s">
        <v>61</v>
      </c>
      <c r="B7" s="86">
        <v>342</v>
      </c>
      <c r="C7" s="82">
        <v>388</v>
      </c>
      <c r="D7" s="86">
        <v>388</v>
      </c>
      <c r="E7" s="86">
        <v>394</v>
      </c>
      <c r="F7" s="86">
        <v>370</v>
      </c>
      <c r="G7" s="80">
        <v>395</v>
      </c>
      <c r="H7" s="80">
        <v>362</v>
      </c>
      <c r="I7" s="80">
        <v>355</v>
      </c>
      <c r="J7" s="80">
        <v>376</v>
      </c>
      <c r="K7" s="80">
        <v>344</v>
      </c>
      <c r="L7" s="80">
        <v>459</v>
      </c>
      <c r="M7" s="80">
        <v>435</v>
      </c>
      <c r="N7" s="80">
        <v>446</v>
      </c>
      <c r="O7" s="80">
        <v>489</v>
      </c>
      <c r="P7" s="80">
        <v>435</v>
      </c>
    </row>
    <row r="8" spans="1:17">
      <c r="A8" s="87" t="s">
        <v>116</v>
      </c>
      <c r="B8" s="86">
        <v>353</v>
      </c>
      <c r="C8" s="82">
        <v>390</v>
      </c>
      <c r="D8" s="86">
        <v>422</v>
      </c>
      <c r="E8" s="86">
        <v>479</v>
      </c>
      <c r="F8" s="86">
        <v>433</v>
      </c>
      <c r="G8" s="80">
        <v>418</v>
      </c>
      <c r="H8" s="80">
        <v>358</v>
      </c>
      <c r="I8" s="80">
        <v>335</v>
      </c>
      <c r="J8" s="80">
        <v>378</v>
      </c>
      <c r="K8" s="80">
        <v>376</v>
      </c>
      <c r="L8" s="80">
        <v>377</v>
      </c>
      <c r="M8" s="80">
        <v>435</v>
      </c>
      <c r="N8" s="80">
        <v>396</v>
      </c>
      <c r="O8" s="80">
        <v>476</v>
      </c>
      <c r="P8" s="80">
        <v>447</v>
      </c>
    </row>
    <row r="9" spans="1:17">
      <c r="A9" s="18" t="s">
        <v>117</v>
      </c>
      <c r="B9" s="86">
        <v>139</v>
      </c>
      <c r="C9" s="82">
        <v>154</v>
      </c>
      <c r="D9" s="86">
        <v>210</v>
      </c>
      <c r="E9" s="86">
        <v>265</v>
      </c>
      <c r="F9" s="86">
        <v>244</v>
      </c>
      <c r="G9" s="80">
        <v>251</v>
      </c>
      <c r="H9" s="80">
        <v>193</v>
      </c>
      <c r="I9" s="80">
        <v>207</v>
      </c>
      <c r="J9" s="80">
        <v>204</v>
      </c>
      <c r="K9" s="80">
        <v>316</v>
      </c>
      <c r="L9" s="80">
        <v>316</v>
      </c>
      <c r="M9" s="80">
        <v>352</v>
      </c>
      <c r="N9" s="80">
        <v>377</v>
      </c>
      <c r="O9" s="80">
        <v>413</v>
      </c>
      <c r="P9" s="80">
        <v>379</v>
      </c>
    </row>
    <row r="10" spans="1:17">
      <c r="A10" s="87" t="s">
        <v>118</v>
      </c>
      <c r="B10" s="86">
        <v>458</v>
      </c>
      <c r="C10" s="82">
        <v>475</v>
      </c>
      <c r="D10" s="86">
        <v>498</v>
      </c>
      <c r="E10" s="86">
        <v>579</v>
      </c>
      <c r="F10" s="86">
        <v>512</v>
      </c>
      <c r="G10" s="80">
        <v>474</v>
      </c>
      <c r="H10" s="80">
        <v>524</v>
      </c>
      <c r="I10" s="80">
        <v>596</v>
      </c>
      <c r="J10" s="80">
        <v>574</v>
      </c>
      <c r="K10" s="80">
        <v>593</v>
      </c>
      <c r="L10" s="80">
        <v>582</v>
      </c>
      <c r="M10" s="80">
        <v>526</v>
      </c>
      <c r="N10" s="80">
        <v>594</v>
      </c>
      <c r="O10" s="80">
        <v>596</v>
      </c>
      <c r="P10" s="80">
        <v>567</v>
      </c>
    </row>
    <row r="11" spans="1:17">
      <c r="A11" s="87" t="s">
        <v>119</v>
      </c>
      <c r="B11" s="86">
        <v>53</v>
      </c>
      <c r="C11" s="82">
        <v>49</v>
      </c>
      <c r="D11" s="86">
        <v>67</v>
      </c>
      <c r="E11" s="86">
        <v>70</v>
      </c>
      <c r="F11" s="86">
        <v>70</v>
      </c>
      <c r="G11" s="80">
        <v>48</v>
      </c>
      <c r="H11" s="80">
        <v>33</v>
      </c>
      <c r="I11" s="80">
        <v>41</v>
      </c>
      <c r="J11" s="80">
        <v>42</v>
      </c>
      <c r="K11" s="80">
        <v>48</v>
      </c>
      <c r="L11" s="80">
        <v>51</v>
      </c>
      <c r="M11" s="80">
        <v>37</v>
      </c>
      <c r="N11" s="80">
        <v>29</v>
      </c>
      <c r="O11" s="80">
        <v>24</v>
      </c>
      <c r="P11" s="80">
        <v>25</v>
      </c>
    </row>
    <row r="12" spans="1:17" s="17" customFormat="1">
      <c r="A12" s="19" t="s">
        <v>16</v>
      </c>
      <c r="B12" s="93">
        <f t="shared" ref="B12:P12" si="0">SUM(B6:B11)</f>
        <v>1468</v>
      </c>
      <c r="C12" s="93">
        <f t="shared" si="0"/>
        <v>1583</v>
      </c>
      <c r="D12" s="93">
        <f t="shared" si="0"/>
        <v>1747</v>
      </c>
      <c r="E12" s="93">
        <f t="shared" si="0"/>
        <v>1988</v>
      </c>
      <c r="F12" s="93">
        <f t="shared" si="0"/>
        <v>1805</v>
      </c>
      <c r="G12" s="93">
        <f t="shared" si="0"/>
        <v>1753</v>
      </c>
      <c r="H12" s="93">
        <f t="shared" si="0"/>
        <v>1618</v>
      </c>
      <c r="I12" s="93">
        <f t="shared" si="0"/>
        <v>1675</v>
      </c>
      <c r="J12" s="93">
        <f t="shared" si="0"/>
        <v>1747</v>
      </c>
      <c r="K12" s="93">
        <f t="shared" si="0"/>
        <v>1789</v>
      </c>
      <c r="L12" s="93">
        <f t="shared" si="0"/>
        <v>1925</v>
      </c>
      <c r="M12" s="93">
        <f t="shared" si="0"/>
        <v>1975</v>
      </c>
      <c r="N12" s="93">
        <f t="shared" si="0"/>
        <v>2035</v>
      </c>
      <c r="O12" s="93">
        <f t="shared" si="0"/>
        <v>2212</v>
      </c>
      <c r="P12" s="94">
        <f t="shared" si="0"/>
        <v>2036</v>
      </c>
      <c r="Q12" s="95"/>
    </row>
    <row r="14" spans="1:17">
      <c r="A14" s="8" t="s">
        <v>120</v>
      </c>
    </row>
  </sheetData>
  <pageMargins left="0.28000000000000003" right="0.34" top="0.984251969" bottom="0.984251969" header="0.5" footer="0.5"/>
  <pageSetup paperSize="9" scale="96" orientation="landscape" verticalDpi="0" r:id="rId1"/>
  <headerFooter alignWithMargins="0"/>
  <ignoredErrors>
    <ignoredError sqref="B12:P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3094-DF78-4489-8AF0-9A41DD1ECD8A}">
  <sheetPr>
    <pageSetUpPr fitToPage="1"/>
  </sheetPr>
  <dimension ref="A1:AP29"/>
  <sheetViews>
    <sheetView showGridLines="0" topLeftCell="B1" workbookViewId="0">
      <selection activeCell="A10" sqref="A10"/>
    </sheetView>
  </sheetViews>
  <sheetFormatPr defaultColWidth="11.42578125" defaultRowHeight="12.75"/>
  <cols>
    <col min="1" max="1" width="41.85546875" customWidth="1"/>
    <col min="2" max="33" width="5.7109375" customWidth="1"/>
    <col min="34" max="42" width="5.5703125" bestFit="1" customWidth="1"/>
  </cols>
  <sheetData>
    <row r="1" spans="1:42">
      <c r="A1" s="25" t="s">
        <v>121</v>
      </c>
    </row>
    <row r="2" spans="1:42" ht="18">
      <c r="A2" s="1" t="s">
        <v>122</v>
      </c>
    </row>
    <row r="3" spans="1:42" ht="15.75">
      <c r="A3" s="24" t="s">
        <v>123</v>
      </c>
    </row>
    <row r="5" spans="1:42" ht="14.25">
      <c r="A5" s="32" t="s">
        <v>124</v>
      </c>
      <c r="B5" s="55">
        <v>1980</v>
      </c>
      <c r="C5" s="55">
        <v>1981</v>
      </c>
      <c r="D5" s="55">
        <v>1982</v>
      </c>
      <c r="E5" s="55">
        <v>1983</v>
      </c>
      <c r="F5" s="55">
        <v>1984</v>
      </c>
      <c r="G5" s="55">
        <v>1985</v>
      </c>
      <c r="H5" s="55">
        <v>1986</v>
      </c>
      <c r="I5" s="55">
        <v>1987</v>
      </c>
      <c r="J5" s="55">
        <v>1988</v>
      </c>
      <c r="K5" s="55">
        <v>1989</v>
      </c>
      <c r="L5" s="55">
        <v>1990</v>
      </c>
      <c r="M5" s="55">
        <v>1991</v>
      </c>
      <c r="N5" s="55">
        <v>1992</v>
      </c>
      <c r="O5" s="55">
        <v>1993</v>
      </c>
      <c r="P5" s="56">
        <v>1994</v>
      </c>
      <c r="Q5" s="55">
        <v>1995</v>
      </c>
      <c r="R5" s="56">
        <v>1996</v>
      </c>
      <c r="S5" s="55">
        <v>1997</v>
      </c>
      <c r="T5" s="56">
        <v>1998</v>
      </c>
      <c r="U5" s="56">
        <v>1999</v>
      </c>
      <c r="V5" s="56">
        <v>2000</v>
      </c>
      <c r="W5" s="56">
        <v>2001</v>
      </c>
      <c r="X5" s="56">
        <v>2002</v>
      </c>
      <c r="Y5" s="56">
        <v>2003</v>
      </c>
      <c r="Z5" s="56">
        <v>2004</v>
      </c>
      <c r="AA5" s="56">
        <v>2005</v>
      </c>
      <c r="AB5" s="56">
        <v>2006</v>
      </c>
      <c r="AC5" s="56">
        <v>2007</v>
      </c>
      <c r="AD5" s="56">
        <v>2008</v>
      </c>
      <c r="AE5" s="56">
        <v>2009</v>
      </c>
      <c r="AF5" s="56">
        <v>2010</v>
      </c>
      <c r="AG5" s="56">
        <v>2011</v>
      </c>
      <c r="AH5" s="56">
        <v>2012</v>
      </c>
      <c r="AI5" s="56">
        <v>2013</v>
      </c>
      <c r="AJ5" s="56">
        <v>2014</v>
      </c>
      <c r="AK5" s="56">
        <v>2015</v>
      </c>
      <c r="AL5" s="56">
        <v>2016</v>
      </c>
      <c r="AM5" s="56">
        <v>2017</v>
      </c>
      <c r="AN5" s="56">
        <v>2018</v>
      </c>
      <c r="AO5" s="56">
        <v>2019</v>
      </c>
      <c r="AP5" s="56">
        <v>2020</v>
      </c>
    </row>
    <row r="6" spans="1:42" ht="14.25" customHeight="1">
      <c r="A6" s="57" t="s">
        <v>125</v>
      </c>
      <c r="B6" s="58">
        <v>72</v>
      </c>
      <c r="C6" s="58">
        <v>59</v>
      </c>
      <c r="D6" s="58">
        <v>80</v>
      </c>
      <c r="E6" s="58">
        <v>87</v>
      </c>
      <c r="F6" s="58">
        <v>92</v>
      </c>
      <c r="G6" s="58">
        <v>83</v>
      </c>
      <c r="H6" s="58">
        <v>100</v>
      </c>
      <c r="I6" s="58">
        <v>95</v>
      </c>
      <c r="J6" s="58">
        <v>120</v>
      </c>
      <c r="K6" s="58">
        <v>122</v>
      </c>
      <c r="L6" s="58">
        <v>124</v>
      </c>
      <c r="M6" s="58">
        <v>139</v>
      </c>
      <c r="N6" s="58">
        <v>162</v>
      </c>
      <c r="O6" s="58">
        <v>153</v>
      </c>
      <c r="P6" s="59">
        <v>155</v>
      </c>
      <c r="Q6" s="60">
        <v>192</v>
      </c>
      <c r="R6" s="59">
        <v>218</v>
      </c>
      <c r="S6" s="60">
        <v>242</v>
      </c>
      <c r="T6" s="59">
        <v>224</v>
      </c>
      <c r="U6" s="59">
        <v>269</v>
      </c>
      <c r="V6" s="59">
        <v>232</v>
      </c>
      <c r="W6" s="59">
        <v>232</v>
      </c>
      <c r="X6" s="59">
        <v>231</v>
      </c>
      <c r="Y6" s="59">
        <v>234</v>
      </c>
      <c r="Z6" s="59">
        <v>266</v>
      </c>
      <c r="AA6" s="59">
        <v>319</v>
      </c>
      <c r="AB6" s="59">
        <v>293</v>
      </c>
      <c r="AC6" s="59">
        <v>344</v>
      </c>
      <c r="AD6" s="59">
        <v>436</v>
      </c>
      <c r="AE6" s="59">
        <v>391</v>
      </c>
      <c r="AF6" s="59">
        <v>415</v>
      </c>
      <c r="AG6" s="59">
        <v>425</v>
      </c>
      <c r="AH6" s="59">
        <v>511</v>
      </c>
      <c r="AI6" s="59">
        <v>524</v>
      </c>
      <c r="AJ6" s="59">
        <v>519</v>
      </c>
      <c r="AK6" s="59">
        <v>484</v>
      </c>
      <c r="AL6" s="59">
        <v>451</v>
      </c>
      <c r="AM6" s="59">
        <v>493</v>
      </c>
      <c r="AN6" s="59">
        <v>468</v>
      </c>
      <c r="AO6" s="59">
        <v>483</v>
      </c>
      <c r="AP6" s="59">
        <v>497</v>
      </c>
    </row>
    <row r="7" spans="1:42" ht="14.25" customHeight="1">
      <c r="A7" s="57" t="s">
        <v>126</v>
      </c>
      <c r="B7" s="58">
        <v>24</v>
      </c>
      <c r="C7" s="58">
        <v>24</v>
      </c>
      <c r="D7" s="58">
        <v>34</v>
      </c>
      <c r="E7" s="58">
        <v>37</v>
      </c>
      <c r="F7" s="58">
        <v>39</v>
      </c>
      <c r="G7" s="58">
        <v>30</v>
      </c>
      <c r="H7" s="58">
        <v>40</v>
      </c>
      <c r="I7" s="58">
        <v>43</v>
      </c>
      <c r="J7" s="58">
        <v>49</v>
      </c>
      <c r="K7" s="58">
        <v>49</v>
      </c>
      <c r="L7" s="58">
        <v>75</v>
      </c>
      <c r="M7" s="58">
        <v>77</v>
      </c>
      <c r="N7" s="58">
        <v>78</v>
      </c>
      <c r="O7" s="58">
        <v>91</v>
      </c>
      <c r="P7" s="59">
        <v>113</v>
      </c>
      <c r="Q7" s="61">
        <v>136</v>
      </c>
      <c r="R7" s="59">
        <v>116</v>
      </c>
      <c r="S7" s="61">
        <v>100</v>
      </c>
      <c r="T7" s="59">
        <v>129</v>
      </c>
      <c r="U7" s="59">
        <v>132</v>
      </c>
      <c r="V7" s="59">
        <v>114</v>
      </c>
      <c r="W7" s="59">
        <v>130</v>
      </c>
      <c r="X7" s="59">
        <v>158</v>
      </c>
      <c r="Y7" s="59">
        <v>153</v>
      </c>
      <c r="Z7" s="59">
        <v>158</v>
      </c>
      <c r="AA7" s="59">
        <v>157</v>
      </c>
      <c r="AB7" s="59">
        <v>179</v>
      </c>
      <c r="AC7" s="59">
        <v>202</v>
      </c>
      <c r="AD7" s="59">
        <v>233</v>
      </c>
      <c r="AE7" s="59">
        <v>223</v>
      </c>
      <c r="AF7" s="59">
        <v>237</v>
      </c>
      <c r="AG7" s="59">
        <v>254</v>
      </c>
      <c r="AH7" s="59">
        <v>251</v>
      </c>
      <c r="AI7" s="59">
        <v>265</v>
      </c>
      <c r="AJ7" s="59">
        <v>216</v>
      </c>
      <c r="AK7" s="59">
        <v>246</v>
      </c>
      <c r="AL7" s="59">
        <v>227</v>
      </c>
      <c r="AM7" s="59">
        <v>222</v>
      </c>
      <c r="AN7" s="59">
        <v>226</v>
      </c>
      <c r="AO7" s="59">
        <v>229</v>
      </c>
      <c r="AP7" s="59">
        <v>242</v>
      </c>
    </row>
    <row r="8" spans="1:42" ht="14.25" customHeight="1">
      <c r="A8" s="57" t="s">
        <v>127</v>
      </c>
      <c r="B8" s="58">
        <v>9</v>
      </c>
      <c r="C8" s="58">
        <v>4</v>
      </c>
      <c r="D8" s="58">
        <v>12</v>
      </c>
      <c r="E8" s="58">
        <v>10</v>
      </c>
      <c r="F8" s="58">
        <v>13</v>
      </c>
      <c r="G8" s="58">
        <v>18</v>
      </c>
      <c r="H8" s="58">
        <v>14</v>
      </c>
      <c r="I8" s="58">
        <v>16</v>
      </c>
      <c r="J8" s="58">
        <v>20</v>
      </c>
      <c r="K8" s="58">
        <v>16</v>
      </c>
      <c r="L8" s="58">
        <v>16</v>
      </c>
      <c r="M8" s="58">
        <v>32</v>
      </c>
      <c r="N8" s="58">
        <v>29</v>
      </c>
      <c r="O8" s="58">
        <v>20</v>
      </c>
      <c r="P8" s="59">
        <v>42</v>
      </c>
      <c r="Q8" s="61">
        <v>45</v>
      </c>
      <c r="R8" s="59">
        <v>46</v>
      </c>
      <c r="S8" s="61">
        <v>39</v>
      </c>
      <c r="T8" s="59">
        <v>59</v>
      </c>
      <c r="U8" s="59">
        <v>48</v>
      </c>
      <c r="V8" s="59">
        <v>51</v>
      </c>
      <c r="W8" s="59">
        <v>62</v>
      </c>
      <c r="X8" s="59">
        <v>55</v>
      </c>
      <c r="Y8" s="59">
        <v>57</v>
      </c>
      <c r="Z8" s="59">
        <v>70</v>
      </c>
      <c r="AA8" s="59">
        <v>60</v>
      </c>
      <c r="AB8" s="59">
        <v>60</v>
      </c>
      <c r="AC8" s="59">
        <v>100</v>
      </c>
      <c r="AD8" s="59">
        <v>104</v>
      </c>
      <c r="AE8" s="59">
        <v>115</v>
      </c>
      <c r="AF8" s="59">
        <v>96</v>
      </c>
      <c r="AG8" s="59">
        <v>114</v>
      </c>
      <c r="AH8" s="59">
        <v>110</v>
      </c>
      <c r="AI8" s="59">
        <v>123</v>
      </c>
      <c r="AJ8" s="59">
        <v>101</v>
      </c>
      <c r="AK8" s="59">
        <v>101</v>
      </c>
      <c r="AL8" s="59">
        <v>104</v>
      </c>
      <c r="AM8" s="59">
        <v>118</v>
      </c>
      <c r="AN8" s="59">
        <v>118</v>
      </c>
      <c r="AO8" s="59">
        <v>120</v>
      </c>
      <c r="AP8" s="59">
        <v>117</v>
      </c>
    </row>
    <row r="9" spans="1:42" ht="14.25" customHeight="1">
      <c r="A9" s="57" t="s">
        <v>128</v>
      </c>
      <c r="B9" s="58">
        <v>65</v>
      </c>
      <c r="C9" s="58">
        <v>57</v>
      </c>
      <c r="D9" s="58">
        <v>52</v>
      </c>
      <c r="E9" s="58">
        <v>56</v>
      </c>
      <c r="F9" s="58">
        <v>55</v>
      </c>
      <c r="G9" s="58">
        <v>67</v>
      </c>
      <c r="H9" s="58">
        <v>57</v>
      </c>
      <c r="I9" s="58">
        <v>72</v>
      </c>
      <c r="J9" s="58">
        <v>70</v>
      </c>
      <c r="K9" s="58">
        <v>111</v>
      </c>
      <c r="L9" s="58">
        <v>127</v>
      </c>
      <c r="M9" s="58">
        <v>114</v>
      </c>
      <c r="N9" s="58">
        <v>120</v>
      </c>
      <c r="O9" s="58">
        <v>174</v>
      </c>
      <c r="P9" s="59">
        <v>181</v>
      </c>
      <c r="Q9" s="61">
        <v>173</v>
      </c>
      <c r="R9" s="59">
        <v>172</v>
      </c>
      <c r="S9" s="61">
        <v>185</v>
      </c>
      <c r="T9" s="59">
        <v>194</v>
      </c>
      <c r="U9" s="59">
        <v>196</v>
      </c>
      <c r="V9" s="59">
        <v>187</v>
      </c>
      <c r="W9" s="59">
        <v>174</v>
      </c>
      <c r="X9" s="59">
        <v>203</v>
      </c>
      <c r="Y9" s="59">
        <v>195</v>
      </c>
      <c r="Z9" s="59">
        <v>191</v>
      </c>
      <c r="AA9" s="59">
        <v>218</v>
      </c>
      <c r="AB9" s="59">
        <v>244</v>
      </c>
      <c r="AC9" s="59">
        <v>257</v>
      </c>
      <c r="AD9" s="59">
        <v>314</v>
      </c>
      <c r="AE9" s="59">
        <v>259</v>
      </c>
      <c r="AF9" s="59">
        <v>260</v>
      </c>
      <c r="AG9" s="59">
        <v>335</v>
      </c>
      <c r="AH9" s="59">
        <v>374</v>
      </c>
      <c r="AI9" s="59">
        <v>371</v>
      </c>
      <c r="AJ9" s="59">
        <v>367</v>
      </c>
      <c r="AK9" s="59">
        <v>342</v>
      </c>
      <c r="AL9" s="59">
        <v>366</v>
      </c>
      <c r="AM9" s="59">
        <v>362</v>
      </c>
      <c r="AN9" s="59">
        <v>397</v>
      </c>
      <c r="AO9" s="59">
        <v>377</v>
      </c>
      <c r="AP9" s="59">
        <v>406</v>
      </c>
    </row>
    <row r="10" spans="1:42" ht="14.25" customHeight="1">
      <c r="A10" s="62" t="s">
        <v>129</v>
      </c>
      <c r="B10" s="58">
        <v>16</v>
      </c>
      <c r="C10" s="58">
        <v>27</v>
      </c>
      <c r="D10" s="58">
        <v>17</v>
      </c>
      <c r="E10" s="58">
        <v>17</v>
      </c>
      <c r="F10" s="58">
        <v>25</v>
      </c>
      <c r="G10" s="58">
        <v>20</v>
      </c>
      <c r="H10" s="58">
        <v>39</v>
      </c>
      <c r="I10" s="58">
        <v>24</v>
      </c>
      <c r="J10" s="58">
        <v>35</v>
      </c>
      <c r="K10" s="58">
        <v>33</v>
      </c>
      <c r="L10" s="58">
        <v>35</v>
      </c>
      <c r="M10" s="58">
        <v>45</v>
      </c>
      <c r="N10" s="58">
        <v>36</v>
      </c>
      <c r="O10" s="58">
        <v>43</v>
      </c>
      <c r="P10" s="59">
        <v>44</v>
      </c>
      <c r="Q10" s="61">
        <v>41</v>
      </c>
      <c r="R10" s="59">
        <v>35</v>
      </c>
      <c r="S10" s="61">
        <v>44</v>
      </c>
      <c r="T10" s="59">
        <v>48</v>
      </c>
      <c r="U10" s="59">
        <v>35</v>
      </c>
      <c r="V10" s="59">
        <v>40</v>
      </c>
      <c r="W10" s="59">
        <v>48</v>
      </c>
      <c r="X10" s="59">
        <v>70</v>
      </c>
      <c r="Y10" s="59">
        <v>55</v>
      </c>
      <c r="Z10" s="59">
        <v>56</v>
      </c>
      <c r="AA10" s="59">
        <v>64</v>
      </c>
      <c r="AB10" s="59">
        <v>64</v>
      </c>
      <c r="AC10" s="59">
        <v>56</v>
      </c>
      <c r="AD10" s="59">
        <v>86</v>
      </c>
      <c r="AE10" s="59">
        <v>70</v>
      </c>
      <c r="AF10" s="59">
        <v>76</v>
      </c>
      <c r="AG10" s="59">
        <v>93</v>
      </c>
      <c r="AH10" s="59">
        <v>87</v>
      </c>
      <c r="AI10" s="59">
        <v>103</v>
      </c>
      <c r="AJ10" s="59">
        <v>93</v>
      </c>
      <c r="AK10" s="59">
        <v>94</v>
      </c>
      <c r="AL10" s="59">
        <v>87</v>
      </c>
      <c r="AM10" s="59">
        <v>92</v>
      </c>
      <c r="AN10" s="59">
        <v>87</v>
      </c>
      <c r="AO10" s="59">
        <v>101</v>
      </c>
      <c r="AP10" s="59">
        <v>66</v>
      </c>
    </row>
    <row r="11" spans="1:42" ht="14.25" customHeight="1">
      <c r="A11" s="62" t="s">
        <v>130</v>
      </c>
      <c r="B11" s="63" t="s">
        <v>93</v>
      </c>
      <c r="C11" s="63" t="s">
        <v>93</v>
      </c>
      <c r="D11" s="63" t="s">
        <v>93</v>
      </c>
      <c r="E11" s="63" t="s">
        <v>93</v>
      </c>
      <c r="F11" s="63" t="s">
        <v>93</v>
      </c>
      <c r="G11" s="63" t="s">
        <v>93</v>
      </c>
      <c r="H11" s="63" t="s">
        <v>93</v>
      </c>
      <c r="I11" s="63" t="s">
        <v>93</v>
      </c>
      <c r="J11" s="63" t="s">
        <v>93</v>
      </c>
      <c r="K11" s="63" t="s">
        <v>93</v>
      </c>
      <c r="L11" s="63" t="s">
        <v>93</v>
      </c>
      <c r="M11" s="63" t="s">
        <v>93</v>
      </c>
      <c r="N11" s="63" t="s">
        <v>93</v>
      </c>
      <c r="O11" s="63" t="s">
        <v>93</v>
      </c>
      <c r="P11" s="63" t="s">
        <v>93</v>
      </c>
      <c r="Q11" s="63" t="s">
        <v>93</v>
      </c>
      <c r="R11" s="63" t="s">
        <v>93</v>
      </c>
      <c r="S11" s="63" t="s">
        <v>93</v>
      </c>
      <c r="T11" s="63" t="s">
        <v>93</v>
      </c>
      <c r="U11" s="63" t="s">
        <v>93</v>
      </c>
      <c r="V11" s="63" t="s">
        <v>93</v>
      </c>
      <c r="W11" s="63" t="s">
        <v>93</v>
      </c>
      <c r="X11" s="63" t="s">
        <v>93</v>
      </c>
      <c r="Y11" s="63" t="s">
        <v>93</v>
      </c>
      <c r="Z11" s="63" t="s">
        <v>93</v>
      </c>
      <c r="AA11" s="59">
        <v>6</v>
      </c>
      <c r="AB11" s="59">
        <v>13</v>
      </c>
      <c r="AC11" s="59">
        <v>18</v>
      </c>
      <c r="AD11" s="59">
        <v>12</v>
      </c>
      <c r="AE11" s="59">
        <v>29</v>
      </c>
      <c r="AF11" s="59">
        <v>31</v>
      </c>
      <c r="AG11" s="59">
        <v>28</v>
      </c>
      <c r="AH11" s="59">
        <v>32</v>
      </c>
      <c r="AI11" s="59">
        <v>34</v>
      </c>
      <c r="AJ11" s="59">
        <v>26</v>
      </c>
      <c r="AK11" s="59">
        <v>40</v>
      </c>
      <c r="AL11" s="59">
        <v>47</v>
      </c>
      <c r="AM11" s="59">
        <v>48</v>
      </c>
      <c r="AN11" s="59">
        <v>50</v>
      </c>
      <c r="AO11" s="59">
        <v>62</v>
      </c>
      <c r="AP11" s="59">
        <v>74</v>
      </c>
    </row>
    <row r="12" spans="1:42" ht="14.25" customHeight="1">
      <c r="A12" s="62" t="s">
        <v>131</v>
      </c>
      <c r="B12" s="63" t="s">
        <v>93</v>
      </c>
      <c r="C12" s="63" t="s">
        <v>93</v>
      </c>
      <c r="D12" s="63" t="s">
        <v>93</v>
      </c>
      <c r="E12" s="63" t="s">
        <v>93</v>
      </c>
      <c r="F12" s="63" t="s">
        <v>93</v>
      </c>
      <c r="G12" s="63" t="s">
        <v>93</v>
      </c>
      <c r="H12" s="63" t="s">
        <v>93</v>
      </c>
      <c r="I12" s="63" t="s">
        <v>93</v>
      </c>
      <c r="J12" s="63" t="s">
        <v>93</v>
      </c>
      <c r="K12" s="63" t="s">
        <v>93</v>
      </c>
      <c r="L12" s="63" t="s">
        <v>93</v>
      </c>
      <c r="M12" s="63" t="s">
        <v>93</v>
      </c>
      <c r="N12" s="63" t="s">
        <v>93</v>
      </c>
      <c r="O12" s="63" t="s">
        <v>93</v>
      </c>
      <c r="P12" s="63" t="s">
        <v>93</v>
      </c>
      <c r="Q12" s="63" t="s">
        <v>93</v>
      </c>
      <c r="R12" s="63" t="s">
        <v>93</v>
      </c>
      <c r="S12" s="63" t="s">
        <v>93</v>
      </c>
      <c r="T12" s="63" t="s">
        <v>93</v>
      </c>
      <c r="U12" s="63" t="s">
        <v>93</v>
      </c>
      <c r="V12" s="63" t="s">
        <v>93</v>
      </c>
      <c r="W12" s="63" t="s">
        <v>93</v>
      </c>
      <c r="X12" s="63" t="s">
        <v>93</v>
      </c>
      <c r="Y12" s="63" t="s">
        <v>93</v>
      </c>
      <c r="Z12" s="63" t="s">
        <v>93</v>
      </c>
      <c r="AA12" s="63" t="s">
        <v>93</v>
      </c>
      <c r="AB12" s="63" t="s">
        <v>93</v>
      </c>
      <c r="AC12" s="59">
        <v>2</v>
      </c>
      <c r="AD12" s="59">
        <v>3</v>
      </c>
      <c r="AE12" s="59">
        <v>9</v>
      </c>
      <c r="AF12" s="59">
        <v>7</v>
      </c>
      <c r="AG12" s="59">
        <v>11</v>
      </c>
      <c r="AH12" s="59">
        <v>18</v>
      </c>
      <c r="AI12" s="59">
        <v>18</v>
      </c>
      <c r="AJ12" s="59">
        <v>27</v>
      </c>
      <c r="AK12" s="59">
        <v>20</v>
      </c>
      <c r="AL12" s="59">
        <v>26</v>
      </c>
      <c r="AM12" s="59">
        <v>26</v>
      </c>
      <c r="AN12" s="59">
        <v>37</v>
      </c>
      <c r="AO12" s="59">
        <v>41</v>
      </c>
      <c r="AP12" s="59">
        <v>51</v>
      </c>
    </row>
    <row r="13" spans="1:42" ht="14.25" customHeight="1">
      <c r="A13" s="62" t="s">
        <v>132</v>
      </c>
      <c r="B13" s="63" t="s">
        <v>93</v>
      </c>
      <c r="C13" s="63" t="s">
        <v>93</v>
      </c>
      <c r="D13" s="63" t="s">
        <v>93</v>
      </c>
      <c r="E13" s="63" t="s">
        <v>93</v>
      </c>
      <c r="F13" s="63" t="s">
        <v>93</v>
      </c>
      <c r="G13" s="63" t="s">
        <v>93</v>
      </c>
      <c r="H13" s="63" t="s">
        <v>93</v>
      </c>
      <c r="I13" s="63" t="s">
        <v>93</v>
      </c>
      <c r="J13" s="63" t="s">
        <v>93</v>
      </c>
      <c r="K13" s="63" t="s">
        <v>93</v>
      </c>
      <c r="L13" s="63" t="s">
        <v>93</v>
      </c>
      <c r="M13" s="63" t="s">
        <v>93</v>
      </c>
      <c r="N13" s="63" t="s">
        <v>93</v>
      </c>
      <c r="O13" s="63" t="s">
        <v>93</v>
      </c>
      <c r="P13" s="63" t="s">
        <v>93</v>
      </c>
      <c r="Q13" s="63" t="s">
        <v>93</v>
      </c>
      <c r="R13" s="63" t="s">
        <v>93</v>
      </c>
      <c r="S13" s="63" t="s">
        <v>93</v>
      </c>
      <c r="T13" s="63" t="s">
        <v>93</v>
      </c>
      <c r="U13" s="63" t="s">
        <v>93</v>
      </c>
      <c r="V13" s="63" t="s">
        <v>93</v>
      </c>
      <c r="W13" s="63" t="s">
        <v>93</v>
      </c>
      <c r="X13" s="63" t="s">
        <v>93</v>
      </c>
      <c r="Y13" s="63" t="s">
        <v>93</v>
      </c>
      <c r="Z13" s="63" t="s">
        <v>93</v>
      </c>
      <c r="AA13" s="63" t="s">
        <v>93</v>
      </c>
      <c r="AB13" s="63" t="s">
        <v>93</v>
      </c>
      <c r="AC13" s="63" t="s">
        <v>93</v>
      </c>
      <c r="AD13" s="63" t="s">
        <v>93</v>
      </c>
      <c r="AE13" s="63" t="s">
        <v>93</v>
      </c>
      <c r="AF13" s="63" t="s">
        <v>93</v>
      </c>
      <c r="AG13" s="63">
        <v>8</v>
      </c>
      <c r="AH13" s="63">
        <v>15</v>
      </c>
      <c r="AI13" s="64">
        <v>19</v>
      </c>
      <c r="AJ13" s="64">
        <v>20</v>
      </c>
      <c r="AK13" s="64">
        <v>13</v>
      </c>
      <c r="AL13" s="64">
        <v>8</v>
      </c>
      <c r="AM13" s="64">
        <v>15</v>
      </c>
      <c r="AN13" s="59">
        <v>30</v>
      </c>
      <c r="AO13" s="59">
        <v>25</v>
      </c>
      <c r="AP13" s="59">
        <v>18</v>
      </c>
    </row>
    <row r="14" spans="1:42" ht="14.25" customHeight="1">
      <c r="A14" s="62" t="s">
        <v>133</v>
      </c>
      <c r="B14" s="63" t="s">
        <v>93</v>
      </c>
      <c r="C14" s="63" t="s">
        <v>93</v>
      </c>
      <c r="D14" s="63" t="s">
        <v>93</v>
      </c>
      <c r="E14" s="63" t="s">
        <v>93</v>
      </c>
      <c r="F14" s="63" t="s">
        <v>93</v>
      </c>
      <c r="G14" s="63" t="s">
        <v>93</v>
      </c>
      <c r="H14" s="63" t="s">
        <v>93</v>
      </c>
      <c r="I14" s="63" t="s">
        <v>93</v>
      </c>
      <c r="J14" s="63" t="s">
        <v>93</v>
      </c>
      <c r="K14" s="63" t="s">
        <v>93</v>
      </c>
      <c r="L14" s="63" t="s">
        <v>93</v>
      </c>
      <c r="M14" s="63" t="s">
        <v>93</v>
      </c>
      <c r="N14" s="63" t="s">
        <v>93</v>
      </c>
      <c r="O14" s="63" t="s">
        <v>93</v>
      </c>
      <c r="P14" s="63" t="s">
        <v>93</v>
      </c>
      <c r="Q14" s="63" t="s">
        <v>93</v>
      </c>
      <c r="R14" s="63" t="s">
        <v>93</v>
      </c>
      <c r="S14" s="63" t="s">
        <v>93</v>
      </c>
      <c r="T14" s="63" t="s">
        <v>93</v>
      </c>
      <c r="U14" s="63" t="s">
        <v>93</v>
      </c>
      <c r="V14" s="63" t="s">
        <v>93</v>
      </c>
      <c r="W14" s="63" t="s">
        <v>93</v>
      </c>
      <c r="X14" s="63" t="s">
        <v>93</v>
      </c>
      <c r="Y14" s="63" t="s">
        <v>93</v>
      </c>
      <c r="Z14" s="63" t="s">
        <v>93</v>
      </c>
      <c r="AA14" s="63" t="s">
        <v>93</v>
      </c>
      <c r="AB14" s="63" t="s">
        <v>93</v>
      </c>
      <c r="AC14" s="63" t="s">
        <v>93</v>
      </c>
      <c r="AD14" s="63" t="s">
        <v>93</v>
      </c>
      <c r="AE14" s="63" t="s">
        <v>93</v>
      </c>
      <c r="AF14" s="63" t="s">
        <v>93</v>
      </c>
      <c r="AG14" s="63" t="s">
        <v>93</v>
      </c>
      <c r="AH14" s="63" t="s">
        <v>93</v>
      </c>
      <c r="AI14" s="63" t="s">
        <v>93</v>
      </c>
      <c r="AJ14" s="63" t="s">
        <v>93</v>
      </c>
      <c r="AK14" s="63" t="s">
        <v>93</v>
      </c>
      <c r="AL14" s="63" t="s">
        <v>93</v>
      </c>
      <c r="AM14" s="63" t="s">
        <v>93</v>
      </c>
      <c r="AN14" s="59">
        <v>36</v>
      </c>
      <c r="AO14" s="59">
        <v>36</v>
      </c>
      <c r="AP14" s="59">
        <v>31</v>
      </c>
    </row>
    <row r="15" spans="1:42" ht="14.25" customHeight="1">
      <c r="A15" s="62" t="s">
        <v>134</v>
      </c>
      <c r="B15" s="63" t="s">
        <v>93</v>
      </c>
      <c r="C15" s="63" t="s">
        <v>93</v>
      </c>
      <c r="D15" s="63" t="s">
        <v>93</v>
      </c>
      <c r="E15" s="63" t="s">
        <v>93</v>
      </c>
      <c r="F15" s="63" t="s">
        <v>93</v>
      </c>
      <c r="G15" s="63" t="s">
        <v>93</v>
      </c>
      <c r="H15" s="63" t="s">
        <v>93</v>
      </c>
      <c r="I15" s="63" t="s">
        <v>93</v>
      </c>
      <c r="J15" s="63" t="s">
        <v>93</v>
      </c>
      <c r="K15" s="63" t="s">
        <v>93</v>
      </c>
      <c r="L15" s="63" t="s">
        <v>93</v>
      </c>
      <c r="M15" s="63" t="s">
        <v>93</v>
      </c>
      <c r="N15" s="63" t="s">
        <v>93</v>
      </c>
      <c r="O15" s="63" t="s">
        <v>93</v>
      </c>
      <c r="P15" s="63" t="s">
        <v>93</v>
      </c>
      <c r="Q15" s="63" t="s">
        <v>93</v>
      </c>
      <c r="R15" s="63" t="s">
        <v>93</v>
      </c>
      <c r="S15" s="63" t="s">
        <v>93</v>
      </c>
      <c r="T15" s="63" t="s">
        <v>93</v>
      </c>
      <c r="U15" s="63" t="s">
        <v>93</v>
      </c>
      <c r="V15" s="63" t="s">
        <v>93</v>
      </c>
      <c r="W15" s="63" t="s">
        <v>93</v>
      </c>
      <c r="X15" s="63" t="s">
        <v>93</v>
      </c>
      <c r="Y15" s="63" t="s">
        <v>93</v>
      </c>
      <c r="Z15" s="63" t="s">
        <v>93</v>
      </c>
      <c r="AA15" s="63" t="s">
        <v>93</v>
      </c>
      <c r="AB15" s="63" t="s">
        <v>93</v>
      </c>
      <c r="AC15" s="63" t="s">
        <v>93</v>
      </c>
      <c r="AD15" s="63" t="s">
        <v>93</v>
      </c>
      <c r="AE15" s="63" t="s">
        <v>93</v>
      </c>
      <c r="AF15" s="63" t="s">
        <v>93</v>
      </c>
      <c r="AG15" s="63" t="s">
        <v>93</v>
      </c>
      <c r="AH15" s="63" t="s">
        <v>93</v>
      </c>
      <c r="AI15" s="63" t="s">
        <v>93</v>
      </c>
      <c r="AJ15" s="63" t="s">
        <v>93</v>
      </c>
      <c r="AK15" s="63" t="s">
        <v>93</v>
      </c>
      <c r="AL15" s="63" t="s">
        <v>93</v>
      </c>
      <c r="AM15" s="63" t="s">
        <v>93</v>
      </c>
      <c r="AN15" s="59">
        <v>25</v>
      </c>
      <c r="AO15" s="59">
        <v>34</v>
      </c>
      <c r="AP15" s="59">
        <v>29</v>
      </c>
    </row>
    <row r="16" spans="1:42" ht="14.25" customHeight="1">
      <c r="A16" s="57" t="s">
        <v>135</v>
      </c>
      <c r="B16" s="58">
        <v>1</v>
      </c>
      <c r="C16" s="58">
        <v>2</v>
      </c>
      <c r="D16" s="58" t="s">
        <v>93</v>
      </c>
      <c r="E16" s="58" t="s">
        <v>93</v>
      </c>
      <c r="F16" s="58" t="s">
        <v>93</v>
      </c>
      <c r="G16" s="58">
        <v>1</v>
      </c>
      <c r="H16" s="58">
        <v>2</v>
      </c>
      <c r="I16" s="58">
        <v>3</v>
      </c>
      <c r="J16" s="58">
        <v>2</v>
      </c>
      <c r="K16" s="58">
        <v>7</v>
      </c>
      <c r="L16" s="58">
        <v>14</v>
      </c>
      <c r="M16" s="58">
        <v>6</v>
      </c>
      <c r="N16" s="58">
        <v>10</v>
      </c>
      <c r="O16" s="58">
        <v>8</v>
      </c>
      <c r="P16" s="59">
        <v>10</v>
      </c>
      <c r="Q16" s="61">
        <v>12</v>
      </c>
      <c r="R16" s="59">
        <v>11</v>
      </c>
      <c r="S16" s="61">
        <v>10</v>
      </c>
      <c r="T16" s="59">
        <v>19</v>
      </c>
      <c r="U16" s="59">
        <v>9</v>
      </c>
      <c r="V16" s="59">
        <v>12</v>
      </c>
      <c r="W16" s="59">
        <v>11</v>
      </c>
      <c r="X16" s="59">
        <v>11</v>
      </c>
      <c r="Y16" s="59">
        <v>14</v>
      </c>
      <c r="Z16" s="59">
        <v>11</v>
      </c>
      <c r="AA16" s="59">
        <v>10</v>
      </c>
      <c r="AB16" s="59">
        <v>12</v>
      </c>
      <c r="AC16" s="59">
        <v>19</v>
      </c>
      <c r="AD16" s="59">
        <v>15</v>
      </c>
      <c r="AE16" s="59">
        <v>8</v>
      </c>
      <c r="AF16" s="59">
        <v>16</v>
      </c>
      <c r="AG16" s="59">
        <v>15</v>
      </c>
      <c r="AH16" s="59">
        <v>11</v>
      </c>
      <c r="AI16" s="59">
        <v>10</v>
      </c>
      <c r="AJ16" s="59">
        <v>13</v>
      </c>
      <c r="AK16" s="59">
        <v>16</v>
      </c>
      <c r="AL16" s="59">
        <v>26</v>
      </c>
      <c r="AM16" s="59">
        <v>12</v>
      </c>
      <c r="AN16" s="59">
        <v>19</v>
      </c>
      <c r="AO16" s="59">
        <v>17</v>
      </c>
      <c r="AP16" s="59">
        <v>13</v>
      </c>
    </row>
    <row r="17" spans="1:42" ht="14.25" customHeight="1">
      <c r="A17" s="62" t="s">
        <v>136</v>
      </c>
      <c r="B17" s="63" t="s">
        <v>93</v>
      </c>
      <c r="C17" s="63" t="s">
        <v>93</v>
      </c>
      <c r="D17" s="63" t="s">
        <v>93</v>
      </c>
      <c r="E17" s="63" t="s">
        <v>93</v>
      </c>
      <c r="F17" s="63" t="s">
        <v>93</v>
      </c>
      <c r="G17" s="58">
        <v>1</v>
      </c>
      <c r="H17" s="63" t="s">
        <v>93</v>
      </c>
      <c r="I17" s="63" t="s">
        <v>93</v>
      </c>
      <c r="J17" s="58">
        <v>1</v>
      </c>
      <c r="K17" s="63" t="s">
        <v>93</v>
      </c>
      <c r="L17" s="58">
        <v>2</v>
      </c>
      <c r="M17" s="58">
        <v>2</v>
      </c>
      <c r="N17" s="58">
        <v>4</v>
      </c>
      <c r="O17" s="58">
        <v>2</v>
      </c>
      <c r="P17" s="59">
        <v>6</v>
      </c>
      <c r="Q17" s="61">
        <v>3</v>
      </c>
      <c r="R17" s="59">
        <v>4</v>
      </c>
      <c r="S17" s="61">
        <v>5</v>
      </c>
      <c r="T17" s="59">
        <v>12</v>
      </c>
      <c r="U17" s="59">
        <v>6</v>
      </c>
      <c r="V17" s="59">
        <v>11</v>
      </c>
      <c r="W17" s="59">
        <v>20</v>
      </c>
      <c r="X17" s="59">
        <v>11</v>
      </c>
      <c r="Y17" s="59">
        <v>15</v>
      </c>
      <c r="Z17" s="59">
        <v>30</v>
      </c>
      <c r="AA17" s="59">
        <v>21</v>
      </c>
      <c r="AB17" s="59">
        <v>40</v>
      </c>
      <c r="AC17" s="59">
        <v>32</v>
      </c>
      <c r="AD17" s="59">
        <v>42</v>
      </c>
      <c r="AE17" s="59">
        <v>44</v>
      </c>
      <c r="AF17" s="59">
        <v>46</v>
      </c>
      <c r="AG17" s="65">
        <v>46</v>
      </c>
      <c r="AH17" s="65">
        <v>52</v>
      </c>
      <c r="AI17" s="65">
        <v>57</v>
      </c>
      <c r="AJ17" s="65">
        <v>66</v>
      </c>
      <c r="AK17" s="65">
        <v>80</v>
      </c>
      <c r="AL17" s="65">
        <v>68</v>
      </c>
      <c r="AM17" s="65">
        <v>105</v>
      </c>
      <c r="AN17" s="59">
        <v>71</v>
      </c>
      <c r="AO17" s="59">
        <v>58</v>
      </c>
      <c r="AP17" s="59">
        <v>90</v>
      </c>
    </row>
    <row r="18" spans="1:42" ht="14.25" customHeight="1">
      <c r="A18" s="12" t="s">
        <v>16</v>
      </c>
      <c r="B18" s="66">
        <v>187</v>
      </c>
      <c r="C18" s="66">
        <v>173</v>
      </c>
      <c r="D18" s="66">
        <v>195</v>
      </c>
      <c r="E18" s="66">
        <v>207</v>
      </c>
      <c r="F18" s="66">
        <v>224</v>
      </c>
      <c r="G18" s="66">
        <v>220</v>
      </c>
      <c r="H18" s="66">
        <v>252</v>
      </c>
      <c r="I18" s="66">
        <v>253</v>
      </c>
      <c r="J18" s="66">
        <v>297</v>
      </c>
      <c r="K18" s="66">
        <v>338</v>
      </c>
      <c r="L18" s="66">
        <v>393</v>
      </c>
      <c r="M18" s="66">
        <v>415</v>
      </c>
      <c r="N18" s="66">
        <v>439</v>
      </c>
      <c r="O18" s="66">
        <v>491</v>
      </c>
      <c r="P18" s="67">
        <v>551</v>
      </c>
      <c r="Q18" s="68">
        <v>602</v>
      </c>
      <c r="R18" s="67">
        <v>602</v>
      </c>
      <c r="S18" s="68">
        <v>625</v>
      </c>
      <c r="T18" s="69">
        <v>685</v>
      </c>
      <c r="U18" s="69">
        <v>695</v>
      </c>
      <c r="V18" s="69">
        <v>647</v>
      </c>
      <c r="W18" s="69">
        <v>677</v>
      </c>
      <c r="X18" s="69">
        <v>739</v>
      </c>
      <c r="Y18" s="69">
        <v>723</v>
      </c>
      <c r="Z18" s="69">
        <v>782</v>
      </c>
      <c r="AA18" s="69">
        <v>855</v>
      </c>
      <c r="AB18" s="69">
        <v>905</v>
      </c>
      <c r="AC18" s="69">
        <v>1030</v>
      </c>
      <c r="AD18" s="69">
        <v>1245</v>
      </c>
      <c r="AE18" s="69">
        <v>1148</v>
      </c>
      <c r="AF18" s="69">
        <v>1184</v>
      </c>
      <c r="AG18" s="69">
        <v>1329</v>
      </c>
      <c r="AH18" s="69">
        <v>1461</v>
      </c>
      <c r="AI18" s="69">
        <v>1524</v>
      </c>
      <c r="AJ18" s="69">
        <v>1448</v>
      </c>
      <c r="AK18" s="69">
        <v>1436</v>
      </c>
      <c r="AL18" s="69">
        <v>1410</v>
      </c>
      <c r="AM18" s="69">
        <v>1493</v>
      </c>
      <c r="AN18" s="69">
        <v>1564</v>
      </c>
      <c r="AO18" s="69">
        <v>1583</v>
      </c>
      <c r="AP18" s="69">
        <v>1634</v>
      </c>
    </row>
    <row r="19" spans="1:42">
      <c r="A19" s="5"/>
    </row>
    <row r="20" spans="1:42">
      <c r="A20" s="9" t="s">
        <v>137</v>
      </c>
      <c r="B20" s="7"/>
      <c r="C20" s="7"/>
      <c r="D20" s="7"/>
      <c r="E20" s="7"/>
      <c r="F20" s="7"/>
      <c r="G20" s="7"/>
      <c r="U20" s="70"/>
    </row>
    <row r="21" spans="1:42">
      <c r="A21" s="27" t="s">
        <v>138</v>
      </c>
      <c r="B21" s="195"/>
      <c r="C21" s="195"/>
      <c r="D21" s="195"/>
      <c r="E21" s="195"/>
      <c r="F21" s="195"/>
      <c r="G21" s="195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42">
      <c r="A22" s="27" t="s">
        <v>139</v>
      </c>
      <c r="B22" s="7"/>
      <c r="C22" s="7"/>
      <c r="D22" s="7"/>
      <c r="E22" s="7"/>
      <c r="F22" s="7"/>
      <c r="G22" s="7"/>
    </row>
    <row r="23" spans="1:42" ht="12" customHeight="1">
      <c r="A23" s="27" t="s">
        <v>140</v>
      </c>
      <c r="B23" s="7"/>
      <c r="C23" s="7"/>
      <c r="D23" s="7"/>
      <c r="E23" s="7"/>
      <c r="F23" s="7"/>
      <c r="G23" s="7"/>
    </row>
    <row r="24" spans="1:42">
      <c r="A24" s="27" t="s">
        <v>141</v>
      </c>
      <c r="B24" s="7"/>
      <c r="C24" s="7"/>
      <c r="D24" s="7"/>
      <c r="E24" s="7"/>
      <c r="F24" s="7"/>
      <c r="G24" s="7"/>
    </row>
    <row r="25" spans="1:42">
      <c r="A25" s="71" t="s">
        <v>142</v>
      </c>
      <c r="B25" s="7"/>
      <c r="C25" s="7"/>
      <c r="D25" s="7"/>
      <c r="E25" s="7"/>
      <c r="F25" s="7"/>
      <c r="G25" s="7"/>
    </row>
    <row r="26" spans="1:42">
      <c r="A26" s="71" t="s">
        <v>143</v>
      </c>
      <c r="B26" s="7"/>
      <c r="C26" s="7"/>
      <c r="D26" s="7"/>
      <c r="E26" s="7"/>
      <c r="F26" s="7"/>
      <c r="G26" s="7"/>
    </row>
    <row r="27" spans="1:42" ht="24.75" customHeight="1">
      <c r="A27" s="391" t="s">
        <v>144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1"/>
    </row>
    <row r="28" spans="1:42">
      <c r="A28" s="72"/>
    </row>
    <row r="29" spans="1:42">
      <c r="A29" s="8" t="s">
        <v>145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</sheetData>
  <mergeCells count="1">
    <mergeCell ref="A27:AI27"/>
  </mergeCells>
  <pageMargins left="0.43307086614173229" right="0.15748031496062992" top="0.98425196850393704" bottom="0.98425196850393704" header="0.51181102362204722" footer="0.51181102362204722"/>
  <pageSetup paperSize="9" scale="5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3A92-AC51-417B-8FA7-EB6A0FA0FBF5}">
  <sheetPr>
    <pageSetUpPr fitToPage="1"/>
  </sheetPr>
  <dimension ref="A1:Z29"/>
  <sheetViews>
    <sheetView showGridLines="0" workbookViewId="0">
      <selection activeCell="A4" sqref="A4"/>
    </sheetView>
  </sheetViews>
  <sheetFormatPr defaultColWidth="11.42578125" defaultRowHeight="12.75"/>
  <cols>
    <col min="1" max="1" width="41.85546875" customWidth="1"/>
    <col min="2" max="4" width="10.85546875" bestFit="1" customWidth="1"/>
    <col min="5" max="16" width="5.7109375" customWidth="1"/>
    <col min="17" max="26" width="5.5703125" bestFit="1" customWidth="1"/>
  </cols>
  <sheetData>
    <row r="1" spans="1:26">
      <c r="A1" s="25" t="s">
        <v>146</v>
      </c>
    </row>
    <row r="2" spans="1:26" ht="18">
      <c r="A2" s="1" t="s">
        <v>122</v>
      </c>
    </row>
    <row r="3" spans="1:26" ht="15.75">
      <c r="A3" s="24" t="s">
        <v>147</v>
      </c>
    </row>
    <row r="5" spans="1:26" ht="14.25">
      <c r="A5" s="32" t="s">
        <v>124</v>
      </c>
      <c r="B5" s="55" t="s">
        <v>148</v>
      </c>
      <c r="C5" s="56" t="s">
        <v>149</v>
      </c>
      <c r="D5" s="56" t="s">
        <v>150</v>
      </c>
      <c r="E5" s="56">
        <v>2000</v>
      </c>
      <c r="F5" s="56">
        <v>2001</v>
      </c>
      <c r="G5" s="56">
        <v>2002</v>
      </c>
      <c r="H5" s="56">
        <v>2003</v>
      </c>
      <c r="I5" s="56">
        <v>2004</v>
      </c>
      <c r="J5" s="56">
        <v>2005</v>
      </c>
      <c r="K5" s="56">
        <v>2006</v>
      </c>
      <c r="L5" s="56">
        <v>2007</v>
      </c>
      <c r="M5" s="56">
        <v>2008</v>
      </c>
      <c r="N5" s="56">
        <v>2009</v>
      </c>
      <c r="O5" s="56">
        <v>2010</v>
      </c>
      <c r="P5" s="56">
        <v>2011</v>
      </c>
      <c r="Q5" s="56">
        <v>2012</v>
      </c>
      <c r="R5" s="56">
        <v>2013</v>
      </c>
      <c r="S5" s="56">
        <v>2014</v>
      </c>
      <c r="T5" s="56">
        <v>2015</v>
      </c>
      <c r="U5" s="56">
        <v>2016</v>
      </c>
      <c r="V5" s="56">
        <v>2017</v>
      </c>
      <c r="W5" s="56">
        <v>2018</v>
      </c>
      <c r="X5" s="56">
        <v>2019</v>
      </c>
      <c r="Y5" s="56">
        <v>2020</v>
      </c>
      <c r="Z5" s="56">
        <v>2021</v>
      </c>
    </row>
    <row r="6" spans="1:26" ht="14.25" customHeight="1">
      <c r="A6" s="57" t="s">
        <v>125</v>
      </c>
      <c r="B6" s="58">
        <v>910</v>
      </c>
      <c r="C6" s="59">
        <v>733</v>
      </c>
      <c r="D6" s="59">
        <v>1145</v>
      </c>
      <c r="E6" s="59">
        <v>232</v>
      </c>
      <c r="F6" s="59">
        <v>232</v>
      </c>
      <c r="G6" s="59">
        <v>231</v>
      </c>
      <c r="H6" s="59">
        <v>234</v>
      </c>
      <c r="I6" s="59">
        <v>266</v>
      </c>
      <c r="J6" s="59">
        <v>319</v>
      </c>
      <c r="K6" s="59">
        <v>293</v>
      </c>
      <c r="L6" s="59">
        <v>344</v>
      </c>
      <c r="M6" s="59">
        <v>436</v>
      </c>
      <c r="N6" s="59">
        <v>391</v>
      </c>
      <c r="O6" s="59">
        <v>415</v>
      </c>
      <c r="P6" s="59">
        <v>425</v>
      </c>
      <c r="Q6" s="59">
        <v>511</v>
      </c>
      <c r="R6" s="59">
        <v>524</v>
      </c>
      <c r="S6" s="59">
        <v>519</v>
      </c>
      <c r="T6" s="59">
        <v>484</v>
      </c>
      <c r="U6" s="59">
        <v>451</v>
      </c>
      <c r="V6" s="59">
        <v>493</v>
      </c>
      <c r="W6" s="59">
        <v>468</v>
      </c>
      <c r="X6" s="59">
        <v>483</v>
      </c>
      <c r="Y6" s="59">
        <v>497</v>
      </c>
      <c r="Z6" s="59">
        <v>428</v>
      </c>
    </row>
    <row r="7" spans="1:26" ht="14.25" customHeight="1">
      <c r="A7" s="57" t="s">
        <v>128</v>
      </c>
      <c r="B7" s="58">
        <v>662</v>
      </c>
      <c r="C7" s="59">
        <v>716</v>
      </c>
      <c r="D7" s="59">
        <v>920</v>
      </c>
      <c r="E7" s="59">
        <v>187</v>
      </c>
      <c r="F7" s="59">
        <v>174</v>
      </c>
      <c r="G7" s="59">
        <v>203</v>
      </c>
      <c r="H7" s="59">
        <v>195</v>
      </c>
      <c r="I7" s="59">
        <v>191</v>
      </c>
      <c r="J7" s="59">
        <v>218</v>
      </c>
      <c r="K7" s="59">
        <v>244</v>
      </c>
      <c r="L7" s="59">
        <v>257</v>
      </c>
      <c r="M7" s="59">
        <v>314</v>
      </c>
      <c r="N7" s="59">
        <v>259</v>
      </c>
      <c r="O7" s="59">
        <v>260</v>
      </c>
      <c r="P7" s="59">
        <v>335</v>
      </c>
      <c r="Q7" s="59">
        <v>374</v>
      </c>
      <c r="R7" s="59">
        <v>371</v>
      </c>
      <c r="S7" s="59">
        <v>367</v>
      </c>
      <c r="T7" s="59">
        <v>342</v>
      </c>
      <c r="U7" s="59">
        <v>366</v>
      </c>
      <c r="V7" s="59">
        <v>362</v>
      </c>
      <c r="W7" s="59">
        <v>397</v>
      </c>
      <c r="X7" s="59">
        <v>377</v>
      </c>
      <c r="Y7" s="59">
        <v>406</v>
      </c>
      <c r="Z7" s="59">
        <v>412</v>
      </c>
    </row>
    <row r="8" spans="1:26" ht="14.25" customHeight="1">
      <c r="A8" s="57" t="s">
        <v>126</v>
      </c>
      <c r="B8" s="58">
        <v>369</v>
      </c>
      <c r="C8" s="59">
        <v>434</v>
      </c>
      <c r="D8" s="59">
        <v>613</v>
      </c>
      <c r="E8" s="59">
        <v>114</v>
      </c>
      <c r="F8" s="59">
        <v>130</v>
      </c>
      <c r="G8" s="59">
        <v>158</v>
      </c>
      <c r="H8" s="59">
        <v>153</v>
      </c>
      <c r="I8" s="59">
        <v>158</v>
      </c>
      <c r="J8" s="59">
        <v>157</v>
      </c>
      <c r="K8" s="59">
        <v>179</v>
      </c>
      <c r="L8" s="59">
        <v>202</v>
      </c>
      <c r="M8" s="59">
        <v>233</v>
      </c>
      <c r="N8" s="59">
        <v>223</v>
      </c>
      <c r="O8" s="59">
        <v>237</v>
      </c>
      <c r="P8" s="59">
        <v>254</v>
      </c>
      <c r="Q8" s="59">
        <v>251</v>
      </c>
      <c r="R8" s="59">
        <v>265</v>
      </c>
      <c r="S8" s="59">
        <v>216</v>
      </c>
      <c r="T8" s="59">
        <v>246</v>
      </c>
      <c r="U8" s="59">
        <v>227</v>
      </c>
      <c r="V8" s="59">
        <v>222</v>
      </c>
      <c r="W8" s="59">
        <v>226</v>
      </c>
      <c r="X8" s="59">
        <v>229</v>
      </c>
      <c r="Y8" s="59">
        <v>242</v>
      </c>
      <c r="Z8" s="59">
        <v>245</v>
      </c>
    </row>
    <row r="9" spans="1:26" ht="14.25" customHeight="1">
      <c r="A9" s="57" t="s">
        <v>127</v>
      </c>
      <c r="B9" s="58">
        <v>132</v>
      </c>
      <c r="C9" s="59">
        <v>139</v>
      </c>
      <c r="D9" s="59">
        <v>237</v>
      </c>
      <c r="E9" s="59">
        <v>51</v>
      </c>
      <c r="F9" s="59">
        <v>62</v>
      </c>
      <c r="G9" s="59">
        <v>55</v>
      </c>
      <c r="H9" s="59">
        <v>57</v>
      </c>
      <c r="I9" s="59">
        <v>70</v>
      </c>
      <c r="J9" s="59">
        <v>60</v>
      </c>
      <c r="K9" s="59">
        <v>60</v>
      </c>
      <c r="L9" s="59">
        <v>100</v>
      </c>
      <c r="M9" s="59">
        <v>104</v>
      </c>
      <c r="N9" s="59">
        <v>115</v>
      </c>
      <c r="O9" s="59">
        <v>96</v>
      </c>
      <c r="P9" s="59">
        <v>114</v>
      </c>
      <c r="Q9" s="59">
        <v>110</v>
      </c>
      <c r="R9" s="59">
        <v>123</v>
      </c>
      <c r="S9" s="59">
        <v>101</v>
      </c>
      <c r="T9" s="59">
        <v>101</v>
      </c>
      <c r="U9" s="59">
        <v>104</v>
      </c>
      <c r="V9" s="59">
        <v>118</v>
      </c>
      <c r="W9" s="59">
        <v>118</v>
      </c>
      <c r="X9" s="59">
        <v>120</v>
      </c>
      <c r="Y9" s="59">
        <v>117</v>
      </c>
      <c r="Z9" s="59">
        <v>132</v>
      </c>
    </row>
    <row r="10" spans="1:26" ht="14.25" customHeight="1">
      <c r="A10" s="62" t="s">
        <v>129</v>
      </c>
      <c r="B10" s="58">
        <v>253</v>
      </c>
      <c r="C10" s="59">
        <v>203</v>
      </c>
      <c r="D10" s="59">
        <v>203</v>
      </c>
      <c r="E10" s="59">
        <v>40</v>
      </c>
      <c r="F10" s="59">
        <v>48</v>
      </c>
      <c r="G10" s="59">
        <v>70</v>
      </c>
      <c r="H10" s="59">
        <v>55</v>
      </c>
      <c r="I10" s="59">
        <v>56</v>
      </c>
      <c r="J10" s="59">
        <v>64</v>
      </c>
      <c r="K10" s="59">
        <v>64</v>
      </c>
      <c r="L10" s="59">
        <v>56</v>
      </c>
      <c r="M10" s="59">
        <v>86</v>
      </c>
      <c r="N10" s="59">
        <v>70</v>
      </c>
      <c r="O10" s="59">
        <v>76</v>
      </c>
      <c r="P10" s="59">
        <v>93</v>
      </c>
      <c r="Q10" s="59">
        <v>87</v>
      </c>
      <c r="R10" s="59">
        <v>103</v>
      </c>
      <c r="S10" s="59">
        <v>93</v>
      </c>
      <c r="T10" s="59">
        <v>94</v>
      </c>
      <c r="U10" s="59">
        <v>87</v>
      </c>
      <c r="V10" s="59">
        <v>92</v>
      </c>
      <c r="W10" s="59">
        <v>87</v>
      </c>
      <c r="X10" s="59">
        <v>101</v>
      </c>
      <c r="Y10" s="59">
        <v>66</v>
      </c>
      <c r="Z10" s="59">
        <v>86</v>
      </c>
    </row>
    <row r="11" spans="1:26" ht="14.25" customHeight="1">
      <c r="A11" s="62" t="s">
        <v>130</v>
      </c>
      <c r="B11" s="63" t="s">
        <v>93</v>
      </c>
      <c r="C11" s="63" t="s">
        <v>93</v>
      </c>
      <c r="D11" s="63" t="s">
        <v>93</v>
      </c>
      <c r="E11" s="63" t="s">
        <v>93</v>
      </c>
      <c r="F11" s="63" t="s">
        <v>93</v>
      </c>
      <c r="G11" s="63" t="s">
        <v>93</v>
      </c>
      <c r="H11" s="63" t="s">
        <v>93</v>
      </c>
      <c r="I11" s="63" t="s">
        <v>93</v>
      </c>
      <c r="J11" s="59">
        <v>6</v>
      </c>
      <c r="K11" s="59">
        <v>13</v>
      </c>
      <c r="L11" s="59">
        <v>18</v>
      </c>
      <c r="M11" s="59">
        <v>12</v>
      </c>
      <c r="N11" s="59">
        <v>29</v>
      </c>
      <c r="O11" s="59">
        <v>31</v>
      </c>
      <c r="P11" s="59">
        <v>28</v>
      </c>
      <c r="Q11" s="59">
        <v>32</v>
      </c>
      <c r="R11" s="59">
        <v>34</v>
      </c>
      <c r="S11" s="59">
        <v>26</v>
      </c>
      <c r="T11" s="59">
        <v>40</v>
      </c>
      <c r="U11" s="59">
        <v>47</v>
      </c>
      <c r="V11" s="59">
        <v>48</v>
      </c>
      <c r="W11" s="59">
        <v>50</v>
      </c>
      <c r="X11" s="59">
        <v>62</v>
      </c>
      <c r="Y11" s="59">
        <v>74</v>
      </c>
      <c r="Z11" s="59">
        <v>52</v>
      </c>
    </row>
    <row r="12" spans="1:26" ht="14.25" customHeight="1">
      <c r="A12" s="62" t="s">
        <v>131</v>
      </c>
      <c r="B12" s="63" t="s">
        <v>93</v>
      </c>
      <c r="C12" s="63" t="s">
        <v>93</v>
      </c>
      <c r="D12" s="63" t="s">
        <v>93</v>
      </c>
      <c r="E12" s="63" t="s">
        <v>93</v>
      </c>
      <c r="F12" s="63" t="s">
        <v>93</v>
      </c>
      <c r="G12" s="63" t="s">
        <v>93</v>
      </c>
      <c r="H12" s="63" t="s">
        <v>93</v>
      </c>
      <c r="I12" s="63" t="s">
        <v>93</v>
      </c>
      <c r="J12" s="63" t="s">
        <v>93</v>
      </c>
      <c r="K12" s="63" t="s">
        <v>93</v>
      </c>
      <c r="L12" s="59">
        <v>2</v>
      </c>
      <c r="M12" s="59">
        <v>3</v>
      </c>
      <c r="N12" s="59">
        <v>9</v>
      </c>
      <c r="O12" s="59">
        <v>7</v>
      </c>
      <c r="P12" s="59">
        <v>11</v>
      </c>
      <c r="Q12" s="59">
        <v>18</v>
      </c>
      <c r="R12" s="59">
        <v>18</v>
      </c>
      <c r="S12" s="59">
        <v>27</v>
      </c>
      <c r="T12" s="59">
        <v>20</v>
      </c>
      <c r="U12" s="59">
        <v>26</v>
      </c>
      <c r="V12" s="59">
        <v>26</v>
      </c>
      <c r="W12" s="59">
        <v>37</v>
      </c>
      <c r="X12" s="59">
        <v>41</v>
      </c>
      <c r="Y12" s="59">
        <v>51</v>
      </c>
      <c r="Z12" s="59">
        <v>44</v>
      </c>
    </row>
    <row r="13" spans="1:26" ht="14.25" customHeight="1">
      <c r="A13" s="62" t="s">
        <v>132</v>
      </c>
      <c r="B13" s="63" t="s">
        <v>93</v>
      </c>
      <c r="C13" s="63" t="s">
        <v>93</v>
      </c>
      <c r="D13" s="63" t="s">
        <v>93</v>
      </c>
      <c r="E13" s="63" t="s">
        <v>93</v>
      </c>
      <c r="F13" s="63" t="s">
        <v>93</v>
      </c>
      <c r="G13" s="63" t="s">
        <v>93</v>
      </c>
      <c r="H13" s="63" t="s">
        <v>93</v>
      </c>
      <c r="I13" s="63" t="s">
        <v>93</v>
      </c>
      <c r="J13" s="63" t="s">
        <v>93</v>
      </c>
      <c r="K13" s="63" t="s">
        <v>93</v>
      </c>
      <c r="L13" s="63" t="s">
        <v>93</v>
      </c>
      <c r="M13" s="63" t="s">
        <v>93</v>
      </c>
      <c r="N13" s="63" t="s">
        <v>93</v>
      </c>
      <c r="O13" s="63" t="s">
        <v>93</v>
      </c>
      <c r="P13" s="63">
        <v>8</v>
      </c>
      <c r="Q13" s="63">
        <v>15</v>
      </c>
      <c r="R13" s="64">
        <v>19</v>
      </c>
      <c r="S13" s="64">
        <v>20</v>
      </c>
      <c r="T13" s="64">
        <v>13</v>
      </c>
      <c r="U13" s="64">
        <v>8</v>
      </c>
      <c r="V13" s="64">
        <v>15</v>
      </c>
      <c r="W13" s="59">
        <v>30</v>
      </c>
      <c r="X13" s="59">
        <v>25</v>
      </c>
      <c r="Y13" s="59">
        <v>18</v>
      </c>
      <c r="Z13" s="59">
        <v>28</v>
      </c>
    </row>
    <row r="14" spans="1:26" ht="14.25" customHeight="1">
      <c r="A14" s="62" t="s">
        <v>133</v>
      </c>
      <c r="B14" s="63" t="s">
        <v>93</v>
      </c>
      <c r="C14" s="63" t="s">
        <v>93</v>
      </c>
      <c r="D14" s="63" t="s">
        <v>93</v>
      </c>
      <c r="E14" s="63" t="s">
        <v>93</v>
      </c>
      <c r="F14" s="63" t="s">
        <v>93</v>
      </c>
      <c r="G14" s="63" t="s">
        <v>93</v>
      </c>
      <c r="H14" s="63" t="s">
        <v>93</v>
      </c>
      <c r="I14" s="63" t="s">
        <v>93</v>
      </c>
      <c r="J14" s="63" t="s">
        <v>93</v>
      </c>
      <c r="K14" s="63" t="s">
        <v>93</v>
      </c>
      <c r="L14" s="63" t="s">
        <v>93</v>
      </c>
      <c r="M14" s="63" t="s">
        <v>93</v>
      </c>
      <c r="N14" s="63" t="s">
        <v>93</v>
      </c>
      <c r="O14" s="63" t="s">
        <v>93</v>
      </c>
      <c r="P14" s="63" t="s">
        <v>93</v>
      </c>
      <c r="Q14" s="63" t="s">
        <v>93</v>
      </c>
      <c r="R14" s="63" t="s">
        <v>93</v>
      </c>
      <c r="S14" s="63" t="s">
        <v>93</v>
      </c>
      <c r="T14" s="63" t="s">
        <v>93</v>
      </c>
      <c r="U14" s="63" t="s">
        <v>93</v>
      </c>
      <c r="V14" s="63" t="s">
        <v>93</v>
      </c>
      <c r="W14" s="59">
        <v>36</v>
      </c>
      <c r="X14" s="59">
        <v>36</v>
      </c>
      <c r="Y14" s="59">
        <v>31</v>
      </c>
      <c r="Z14" s="59">
        <v>49</v>
      </c>
    </row>
    <row r="15" spans="1:26" ht="14.25" customHeight="1">
      <c r="A15" s="62" t="s">
        <v>134</v>
      </c>
      <c r="B15" s="63" t="s">
        <v>93</v>
      </c>
      <c r="C15" s="63" t="s">
        <v>93</v>
      </c>
      <c r="D15" s="63" t="s">
        <v>93</v>
      </c>
      <c r="E15" s="63" t="s">
        <v>93</v>
      </c>
      <c r="F15" s="63" t="s">
        <v>93</v>
      </c>
      <c r="G15" s="63" t="s">
        <v>93</v>
      </c>
      <c r="H15" s="63" t="s">
        <v>93</v>
      </c>
      <c r="I15" s="63" t="s">
        <v>93</v>
      </c>
      <c r="J15" s="63" t="s">
        <v>93</v>
      </c>
      <c r="K15" s="63" t="s">
        <v>93</v>
      </c>
      <c r="L15" s="63" t="s">
        <v>93</v>
      </c>
      <c r="M15" s="63" t="s">
        <v>93</v>
      </c>
      <c r="N15" s="63" t="s">
        <v>93</v>
      </c>
      <c r="O15" s="63" t="s">
        <v>93</v>
      </c>
      <c r="P15" s="63" t="s">
        <v>93</v>
      </c>
      <c r="Q15" s="63" t="s">
        <v>93</v>
      </c>
      <c r="R15" s="63" t="s">
        <v>93</v>
      </c>
      <c r="S15" s="63" t="s">
        <v>93</v>
      </c>
      <c r="T15" s="63" t="s">
        <v>93</v>
      </c>
      <c r="U15" s="63" t="s">
        <v>93</v>
      </c>
      <c r="V15" s="63" t="s">
        <v>93</v>
      </c>
      <c r="W15" s="59">
        <v>25</v>
      </c>
      <c r="X15" s="59">
        <v>34</v>
      </c>
      <c r="Y15" s="59">
        <v>29</v>
      </c>
      <c r="Z15" s="59">
        <v>27</v>
      </c>
    </row>
    <row r="16" spans="1:26" ht="14.25" customHeight="1">
      <c r="A16" s="57" t="s">
        <v>135</v>
      </c>
      <c r="B16" s="58">
        <v>18</v>
      </c>
      <c r="C16" s="59">
        <v>48</v>
      </c>
      <c r="D16" s="59">
        <v>61</v>
      </c>
      <c r="E16" s="59">
        <v>12</v>
      </c>
      <c r="F16" s="59">
        <v>11</v>
      </c>
      <c r="G16" s="59">
        <v>11</v>
      </c>
      <c r="H16" s="59">
        <v>14</v>
      </c>
      <c r="I16" s="59">
        <v>11</v>
      </c>
      <c r="J16" s="59">
        <v>10</v>
      </c>
      <c r="K16" s="59">
        <v>12</v>
      </c>
      <c r="L16" s="59">
        <v>19</v>
      </c>
      <c r="M16" s="59">
        <v>15</v>
      </c>
      <c r="N16" s="59">
        <v>8</v>
      </c>
      <c r="O16" s="59">
        <v>16</v>
      </c>
      <c r="P16" s="59">
        <v>15</v>
      </c>
      <c r="Q16" s="59">
        <v>11</v>
      </c>
      <c r="R16" s="59">
        <v>10</v>
      </c>
      <c r="S16" s="59">
        <v>13</v>
      </c>
      <c r="T16" s="59">
        <v>16</v>
      </c>
      <c r="U16" s="59">
        <v>26</v>
      </c>
      <c r="V16" s="59">
        <v>12</v>
      </c>
      <c r="W16" s="59">
        <v>19</v>
      </c>
      <c r="X16" s="59">
        <v>17</v>
      </c>
      <c r="Y16" s="59">
        <v>13</v>
      </c>
      <c r="Z16" s="59">
        <v>17</v>
      </c>
    </row>
    <row r="17" spans="1:26" ht="14.25" customHeight="1">
      <c r="A17" s="62" t="s">
        <v>136</v>
      </c>
      <c r="B17" s="63">
        <v>2</v>
      </c>
      <c r="C17" s="59">
        <v>16</v>
      </c>
      <c r="D17" s="59">
        <v>30</v>
      </c>
      <c r="E17" s="59">
        <v>11</v>
      </c>
      <c r="F17" s="59">
        <v>20</v>
      </c>
      <c r="G17" s="59">
        <v>11</v>
      </c>
      <c r="H17" s="59">
        <v>15</v>
      </c>
      <c r="I17" s="59">
        <v>30</v>
      </c>
      <c r="J17" s="59">
        <v>21</v>
      </c>
      <c r="K17" s="59">
        <v>40</v>
      </c>
      <c r="L17" s="59">
        <v>32</v>
      </c>
      <c r="M17" s="59">
        <v>42</v>
      </c>
      <c r="N17" s="59">
        <v>44</v>
      </c>
      <c r="O17" s="59">
        <v>46</v>
      </c>
      <c r="P17" s="65">
        <v>46</v>
      </c>
      <c r="Q17" s="65">
        <v>52</v>
      </c>
      <c r="R17" s="65">
        <v>57</v>
      </c>
      <c r="S17" s="65">
        <v>66</v>
      </c>
      <c r="T17" s="65">
        <v>80</v>
      </c>
      <c r="U17" s="65">
        <v>68</v>
      </c>
      <c r="V17" s="65">
        <v>105</v>
      </c>
      <c r="W17" s="59">
        <v>71</v>
      </c>
      <c r="X17" s="59">
        <v>58</v>
      </c>
      <c r="Y17" s="59">
        <v>90</v>
      </c>
      <c r="Z17" s="59">
        <v>81</v>
      </c>
    </row>
    <row r="18" spans="1:26" ht="14.25" customHeight="1">
      <c r="A18" s="12" t="s">
        <v>16</v>
      </c>
      <c r="B18" s="66">
        <v>2346</v>
      </c>
      <c r="C18" s="67">
        <v>2289</v>
      </c>
      <c r="D18" s="69">
        <v>3209</v>
      </c>
      <c r="E18" s="69">
        <v>647</v>
      </c>
      <c r="F18" s="69">
        <v>677</v>
      </c>
      <c r="G18" s="69">
        <v>739</v>
      </c>
      <c r="H18" s="69">
        <v>723</v>
      </c>
      <c r="I18" s="69">
        <v>782</v>
      </c>
      <c r="J18" s="69">
        <v>855</v>
      </c>
      <c r="K18" s="69">
        <v>905</v>
      </c>
      <c r="L18" s="69">
        <v>1030</v>
      </c>
      <c r="M18" s="69">
        <v>1245</v>
      </c>
      <c r="N18" s="69">
        <v>1148</v>
      </c>
      <c r="O18" s="69">
        <v>1184</v>
      </c>
      <c r="P18" s="69">
        <v>1329</v>
      </c>
      <c r="Q18" s="69">
        <v>1461</v>
      </c>
      <c r="R18" s="69">
        <v>1524</v>
      </c>
      <c r="S18" s="69">
        <v>1448</v>
      </c>
      <c r="T18" s="69">
        <v>1436</v>
      </c>
      <c r="U18" s="69">
        <v>1410</v>
      </c>
      <c r="V18" s="69">
        <v>1493</v>
      </c>
      <c r="W18" s="69">
        <v>1564</v>
      </c>
      <c r="X18" s="69">
        <v>1583</v>
      </c>
      <c r="Y18" s="69">
        <v>1634</v>
      </c>
      <c r="Z18" s="69">
        <v>1601</v>
      </c>
    </row>
    <row r="19" spans="1:26">
      <c r="A19" s="5"/>
    </row>
    <row r="20" spans="1:26">
      <c r="A20" s="9" t="s">
        <v>137</v>
      </c>
      <c r="D20" s="70"/>
    </row>
    <row r="21" spans="1:26">
      <c r="A21" s="27" t="s">
        <v>138</v>
      </c>
      <c r="B21" s="106"/>
      <c r="C21" s="106"/>
      <c r="D21" s="106"/>
      <c r="E21" s="106"/>
      <c r="F21" s="106"/>
      <c r="G21" s="106"/>
      <c r="H21" s="106"/>
      <c r="I21" s="106"/>
    </row>
    <row r="22" spans="1:26">
      <c r="A22" s="27" t="s">
        <v>139</v>
      </c>
    </row>
    <row r="23" spans="1:26" ht="12" customHeight="1">
      <c r="A23" s="27" t="s">
        <v>140</v>
      </c>
    </row>
    <row r="24" spans="1:26">
      <c r="A24" s="27" t="s">
        <v>141</v>
      </c>
    </row>
    <row r="25" spans="1:26">
      <c r="A25" s="71" t="s">
        <v>142</v>
      </c>
    </row>
    <row r="26" spans="1:26">
      <c r="A26" s="71" t="s">
        <v>143</v>
      </c>
    </row>
    <row r="27" spans="1:26" ht="33.75" customHeight="1">
      <c r="A27" s="391" t="s">
        <v>144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</row>
    <row r="28" spans="1:26">
      <c r="A28" s="72"/>
    </row>
    <row r="29" spans="1:26">
      <c r="A29" s="8" t="s">
        <v>151</v>
      </c>
      <c r="B29" s="13"/>
      <c r="C29" s="13"/>
    </row>
  </sheetData>
  <mergeCells count="1">
    <mergeCell ref="A27:R27"/>
  </mergeCells>
  <pageMargins left="0.43307086614173229" right="0.15748031496062992" top="0.98425196850393704" bottom="0.98425196850393704" header="0.51181102362204722" footer="0.51181102362204722"/>
  <pageSetup paperSize="9" scale="5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47"/>
  <sheetViews>
    <sheetView showGridLines="0" workbookViewId="0">
      <selection activeCell="A4" sqref="A4"/>
    </sheetView>
  </sheetViews>
  <sheetFormatPr defaultColWidth="11.42578125" defaultRowHeight="12.75"/>
  <cols>
    <col min="1" max="1" width="11.42578125" customWidth="1"/>
    <col min="2" max="21" width="6.140625" customWidth="1"/>
    <col min="22" max="22" width="6.140625" style="28" customWidth="1"/>
    <col min="23" max="33" width="6.140625" customWidth="1"/>
  </cols>
  <sheetData>
    <row r="1" spans="1:33">
      <c r="A1" s="25" t="s">
        <v>146</v>
      </c>
      <c r="R1" s="28"/>
    </row>
    <row r="2" spans="1:33" ht="18">
      <c r="A2" s="1" t="s">
        <v>152</v>
      </c>
      <c r="R2" s="28"/>
    </row>
    <row r="3" spans="1:33" ht="15.75">
      <c r="A3" s="24" t="s">
        <v>153</v>
      </c>
      <c r="R3" s="28"/>
    </row>
    <row r="4" spans="1:33">
      <c r="R4" s="28"/>
    </row>
    <row r="5" spans="1:33" ht="14.25">
      <c r="A5" s="32" t="s">
        <v>154</v>
      </c>
      <c r="B5" s="2">
        <v>1990</v>
      </c>
      <c r="C5" s="2">
        <v>1991</v>
      </c>
      <c r="D5" s="2">
        <v>1992</v>
      </c>
      <c r="E5" s="2">
        <v>1993</v>
      </c>
      <c r="F5" s="2">
        <v>1994</v>
      </c>
      <c r="G5" s="2">
        <v>1995</v>
      </c>
      <c r="H5" s="2">
        <v>1996</v>
      </c>
      <c r="I5" s="2">
        <v>1997</v>
      </c>
      <c r="J5" s="2">
        <v>1998</v>
      </c>
      <c r="K5" s="2">
        <v>1999</v>
      </c>
      <c r="L5" s="2">
        <v>2000</v>
      </c>
      <c r="M5" s="2">
        <v>2001</v>
      </c>
      <c r="N5" s="2">
        <v>2002</v>
      </c>
      <c r="O5" s="2">
        <v>2003</v>
      </c>
      <c r="P5" s="22">
        <v>2004</v>
      </c>
      <c r="Q5" s="2">
        <v>2005</v>
      </c>
      <c r="R5" s="22">
        <v>2006</v>
      </c>
      <c r="S5" s="2">
        <v>2007</v>
      </c>
      <c r="T5" s="22">
        <v>2008</v>
      </c>
      <c r="U5" s="22">
        <v>2009</v>
      </c>
      <c r="V5" s="22">
        <v>2010</v>
      </c>
      <c r="W5" s="22">
        <v>2011</v>
      </c>
      <c r="X5" s="22">
        <v>2012</v>
      </c>
      <c r="Y5" s="22">
        <v>2013</v>
      </c>
      <c r="Z5" s="22">
        <v>2014</v>
      </c>
      <c r="AA5" s="22">
        <v>2015</v>
      </c>
      <c r="AB5" s="22">
        <v>2016</v>
      </c>
      <c r="AC5" s="22">
        <v>2017</v>
      </c>
      <c r="AD5" s="22">
        <v>2018</v>
      </c>
      <c r="AE5" s="22">
        <v>2019</v>
      </c>
      <c r="AF5" s="22">
        <v>2020</v>
      </c>
      <c r="AG5" s="22">
        <v>2021</v>
      </c>
    </row>
    <row r="6" spans="1:33">
      <c r="A6" s="57" t="s">
        <v>155</v>
      </c>
      <c r="B6" s="73">
        <v>61</v>
      </c>
      <c r="C6" s="73">
        <v>75</v>
      </c>
      <c r="D6" s="73">
        <v>94</v>
      </c>
      <c r="E6" s="73">
        <v>70</v>
      </c>
      <c r="F6" s="73">
        <v>76</v>
      </c>
      <c r="G6" s="73">
        <v>90</v>
      </c>
      <c r="H6" s="73">
        <v>77</v>
      </c>
      <c r="I6" s="73">
        <v>73</v>
      </c>
      <c r="J6" s="73">
        <v>79</v>
      </c>
      <c r="K6" s="73">
        <v>99</v>
      </c>
      <c r="L6" s="73">
        <v>67</v>
      </c>
      <c r="M6" s="73">
        <v>82</v>
      </c>
      <c r="N6" s="73">
        <v>107</v>
      </c>
      <c r="O6" s="73">
        <v>90</v>
      </c>
      <c r="P6" s="70">
        <v>93</v>
      </c>
      <c r="Q6" s="74">
        <v>90</v>
      </c>
      <c r="R6" s="70">
        <v>68</v>
      </c>
      <c r="S6" s="74">
        <v>69</v>
      </c>
      <c r="T6" s="70">
        <v>48</v>
      </c>
      <c r="U6" s="75">
        <v>43</v>
      </c>
      <c r="V6" s="75">
        <v>35</v>
      </c>
      <c r="W6" s="75">
        <v>48</v>
      </c>
      <c r="X6" s="75">
        <v>34</v>
      </c>
      <c r="Y6" s="75">
        <v>33</v>
      </c>
      <c r="Z6" s="75">
        <v>20</v>
      </c>
      <c r="AA6" s="75">
        <v>30</v>
      </c>
      <c r="AB6" s="75">
        <v>22</v>
      </c>
      <c r="AC6" s="75">
        <v>29</v>
      </c>
      <c r="AD6" s="75">
        <v>18</v>
      </c>
      <c r="AE6" s="75">
        <v>18</v>
      </c>
      <c r="AF6" s="75">
        <v>30</v>
      </c>
      <c r="AG6" s="75">
        <v>25</v>
      </c>
    </row>
    <row r="7" spans="1:33">
      <c r="A7" s="57" t="s">
        <v>156</v>
      </c>
      <c r="B7" s="73">
        <v>73</v>
      </c>
      <c r="C7" s="73">
        <v>82</v>
      </c>
      <c r="D7" s="73">
        <v>69</v>
      </c>
      <c r="E7" s="73">
        <v>65</v>
      </c>
      <c r="F7" s="73">
        <v>77</v>
      </c>
      <c r="G7" s="73">
        <v>113</v>
      </c>
      <c r="H7" s="73">
        <v>79</v>
      </c>
      <c r="I7" s="73">
        <v>77</v>
      </c>
      <c r="J7" s="73">
        <v>81</v>
      </c>
      <c r="K7" s="73">
        <v>126</v>
      </c>
      <c r="L7" s="73">
        <v>94</v>
      </c>
      <c r="M7" s="73">
        <v>96</v>
      </c>
      <c r="N7" s="73">
        <v>77</v>
      </c>
      <c r="O7" s="73">
        <v>78</v>
      </c>
      <c r="P7" s="70">
        <v>94</v>
      </c>
      <c r="Q7" s="74">
        <v>76</v>
      </c>
      <c r="R7" s="70">
        <v>71</v>
      </c>
      <c r="S7" s="74">
        <v>50</v>
      </c>
      <c r="T7" s="70">
        <v>41</v>
      </c>
      <c r="U7" s="76" t="s">
        <v>20</v>
      </c>
      <c r="V7" s="76" t="s">
        <v>20</v>
      </c>
      <c r="W7" s="76" t="s">
        <v>20</v>
      </c>
      <c r="X7" s="76" t="s">
        <v>20</v>
      </c>
      <c r="Y7" s="76" t="s">
        <v>20</v>
      </c>
      <c r="Z7" s="76" t="s">
        <v>20</v>
      </c>
      <c r="AA7" s="76" t="s">
        <v>20</v>
      </c>
      <c r="AB7" s="76" t="s">
        <v>20</v>
      </c>
      <c r="AC7" s="76" t="s">
        <v>20</v>
      </c>
      <c r="AD7" s="76" t="s">
        <v>20</v>
      </c>
      <c r="AE7" s="76" t="s">
        <v>20</v>
      </c>
      <c r="AF7" s="76" t="s">
        <v>20</v>
      </c>
      <c r="AG7" s="76" t="s">
        <v>20</v>
      </c>
    </row>
    <row r="8" spans="1:33">
      <c r="A8" s="57" t="s">
        <v>157</v>
      </c>
      <c r="B8" s="73">
        <v>2</v>
      </c>
      <c r="C8" s="73">
        <v>3</v>
      </c>
      <c r="D8" s="73">
        <v>3</v>
      </c>
      <c r="E8" s="73">
        <v>4</v>
      </c>
      <c r="F8" s="73">
        <v>6</v>
      </c>
      <c r="G8" s="73">
        <v>6</v>
      </c>
      <c r="H8" s="73">
        <v>5</v>
      </c>
      <c r="I8" s="73">
        <v>6</v>
      </c>
      <c r="J8" s="73">
        <v>7</v>
      </c>
      <c r="K8" s="73">
        <v>13</v>
      </c>
      <c r="L8" s="73">
        <v>9</v>
      </c>
      <c r="M8" s="73">
        <v>5</v>
      </c>
      <c r="N8" s="73">
        <v>6</v>
      </c>
      <c r="O8" s="73">
        <v>10</v>
      </c>
      <c r="P8" s="70">
        <v>6</v>
      </c>
      <c r="Q8" s="74">
        <v>6</v>
      </c>
      <c r="R8" s="70">
        <v>10</v>
      </c>
      <c r="S8" s="74">
        <v>16</v>
      </c>
      <c r="T8" s="70">
        <v>12</v>
      </c>
      <c r="U8" s="76" t="s">
        <v>20</v>
      </c>
      <c r="V8" s="76" t="s">
        <v>20</v>
      </c>
      <c r="W8" s="76" t="s">
        <v>20</v>
      </c>
      <c r="X8" s="76" t="s">
        <v>20</v>
      </c>
      <c r="Y8" s="76" t="s">
        <v>20</v>
      </c>
      <c r="Z8" s="76" t="s">
        <v>20</v>
      </c>
      <c r="AA8" s="76" t="s">
        <v>20</v>
      </c>
      <c r="AB8" s="76" t="s">
        <v>20</v>
      </c>
      <c r="AC8" s="76" t="s">
        <v>20</v>
      </c>
      <c r="AD8" s="76" t="s">
        <v>20</v>
      </c>
      <c r="AE8" s="76" t="s">
        <v>20</v>
      </c>
      <c r="AF8" s="76" t="s">
        <v>20</v>
      </c>
      <c r="AG8" s="76" t="s">
        <v>20</v>
      </c>
    </row>
    <row r="9" spans="1:33">
      <c r="A9" s="57" t="s">
        <v>158</v>
      </c>
      <c r="B9" s="73">
        <v>5</v>
      </c>
      <c r="C9" s="73">
        <v>3</v>
      </c>
      <c r="D9" s="73">
        <v>2</v>
      </c>
      <c r="E9" s="73">
        <v>3</v>
      </c>
      <c r="F9" s="73">
        <v>5</v>
      </c>
      <c r="G9" s="73">
        <v>1</v>
      </c>
      <c r="H9" s="73">
        <v>1</v>
      </c>
      <c r="I9" s="73">
        <v>4</v>
      </c>
      <c r="J9" s="73">
        <v>10</v>
      </c>
      <c r="K9" s="73">
        <v>5</v>
      </c>
      <c r="L9" s="73">
        <v>4</v>
      </c>
      <c r="M9" s="73">
        <v>7</v>
      </c>
      <c r="N9" s="73">
        <v>4</v>
      </c>
      <c r="O9" s="73">
        <v>1</v>
      </c>
      <c r="P9" s="70">
        <v>6</v>
      </c>
      <c r="Q9" s="77">
        <v>4</v>
      </c>
      <c r="R9" s="70">
        <v>6</v>
      </c>
      <c r="S9" s="77">
        <v>7</v>
      </c>
      <c r="T9" s="70">
        <v>3</v>
      </c>
      <c r="U9" s="76" t="s">
        <v>20</v>
      </c>
      <c r="V9" s="76" t="s">
        <v>20</v>
      </c>
      <c r="W9" s="76" t="s">
        <v>20</v>
      </c>
      <c r="X9" s="76" t="s">
        <v>20</v>
      </c>
      <c r="Y9" s="76" t="s">
        <v>20</v>
      </c>
      <c r="Z9" s="76" t="s">
        <v>20</v>
      </c>
      <c r="AA9" s="76" t="s">
        <v>20</v>
      </c>
      <c r="AB9" s="76" t="s">
        <v>20</v>
      </c>
      <c r="AC9" s="76" t="s">
        <v>20</v>
      </c>
      <c r="AD9" s="76" t="s">
        <v>20</v>
      </c>
      <c r="AE9" s="76" t="s">
        <v>20</v>
      </c>
      <c r="AF9" s="76" t="s">
        <v>20</v>
      </c>
      <c r="AG9" s="76" t="s">
        <v>20</v>
      </c>
    </row>
    <row r="10" spans="1:33">
      <c r="A10" s="57" t="s">
        <v>159</v>
      </c>
      <c r="B10" s="73">
        <v>6</v>
      </c>
      <c r="C10" s="73" t="s">
        <v>93</v>
      </c>
      <c r="D10" s="73">
        <v>3</v>
      </c>
      <c r="E10" s="73">
        <v>3</v>
      </c>
      <c r="F10" s="73">
        <v>2</v>
      </c>
      <c r="G10" s="73" t="s">
        <v>93</v>
      </c>
      <c r="H10" s="73" t="s">
        <v>93</v>
      </c>
      <c r="I10" s="73">
        <v>2</v>
      </c>
      <c r="J10" s="73">
        <v>2</v>
      </c>
      <c r="K10" s="73" t="s">
        <v>93</v>
      </c>
      <c r="L10" s="73">
        <v>2</v>
      </c>
      <c r="M10" s="73">
        <v>1</v>
      </c>
      <c r="N10" s="73">
        <v>2</v>
      </c>
      <c r="O10" s="73">
        <v>1</v>
      </c>
      <c r="P10" s="70" t="s">
        <v>93</v>
      </c>
      <c r="Q10" s="77" t="s">
        <v>93</v>
      </c>
      <c r="R10" s="28" t="s">
        <v>93</v>
      </c>
      <c r="S10" s="77" t="s">
        <v>93</v>
      </c>
      <c r="T10" s="70" t="s">
        <v>93</v>
      </c>
      <c r="U10" s="76" t="s">
        <v>20</v>
      </c>
      <c r="V10" s="76" t="s">
        <v>20</v>
      </c>
      <c r="W10" s="76" t="s">
        <v>20</v>
      </c>
      <c r="X10" s="76" t="s">
        <v>20</v>
      </c>
      <c r="Y10" s="76" t="s">
        <v>20</v>
      </c>
      <c r="Z10" s="76" t="s">
        <v>20</v>
      </c>
      <c r="AA10" s="76" t="s">
        <v>20</v>
      </c>
      <c r="AB10" s="76" t="s">
        <v>20</v>
      </c>
      <c r="AC10" s="76" t="s">
        <v>20</v>
      </c>
      <c r="AD10" s="76" t="s">
        <v>20</v>
      </c>
      <c r="AE10" s="76" t="s">
        <v>20</v>
      </c>
      <c r="AF10" s="76" t="s">
        <v>20</v>
      </c>
      <c r="AG10" s="76" t="s">
        <v>20</v>
      </c>
    </row>
    <row r="11" spans="1:33">
      <c r="A11" s="57" t="s">
        <v>160</v>
      </c>
      <c r="B11" s="73">
        <v>4</v>
      </c>
      <c r="C11" s="73">
        <v>8</v>
      </c>
      <c r="D11" s="73">
        <v>3</v>
      </c>
      <c r="E11" s="73">
        <v>4</v>
      </c>
      <c r="F11" s="73">
        <v>8</v>
      </c>
      <c r="G11" s="73">
        <v>8</v>
      </c>
      <c r="H11" s="73">
        <v>8</v>
      </c>
      <c r="I11" s="73">
        <v>9</v>
      </c>
      <c r="J11" s="73">
        <v>6</v>
      </c>
      <c r="K11" s="73">
        <v>9</v>
      </c>
      <c r="L11" s="73">
        <v>5</v>
      </c>
      <c r="M11" s="73">
        <v>6</v>
      </c>
      <c r="N11" s="73">
        <v>5</v>
      </c>
      <c r="O11" s="73">
        <v>7</v>
      </c>
      <c r="P11" s="70">
        <v>5</v>
      </c>
      <c r="Q11" s="77">
        <v>9</v>
      </c>
      <c r="R11" s="28">
        <v>4</v>
      </c>
      <c r="S11" s="77" t="s">
        <v>93</v>
      </c>
      <c r="T11" s="70" t="s">
        <v>93</v>
      </c>
      <c r="U11" s="76" t="s">
        <v>20</v>
      </c>
      <c r="V11" s="76" t="s">
        <v>20</v>
      </c>
      <c r="W11" s="76" t="s">
        <v>20</v>
      </c>
      <c r="X11" s="76" t="s">
        <v>20</v>
      </c>
      <c r="Y11" s="76" t="s">
        <v>20</v>
      </c>
      <c r="Z11" s="76" t="s">
        <v>20</v>
      </c>
      <c r="AA11" s="76" t="s">
        <v>20</v>
      </c>
      <c r="AB11" s="76" t="s">
        <v>20</v>
      </c>
      <c r="AC11" s="76" t="s">
        <v>20</v>
      </c>
      <c r="AD11" s="76" t="s">
        <v>20</v>
      </c>
      <c r="AE11" s="76" t="s">
        <v>20</v>
      </c>
      <c r="AF11" s="76" t="s">
        <v>20</v>
      </c>
      <c r="AG11" s="76" t="s">
        <v>20</v>
      </c>
    </row>
    <row r="12" spans="1:33">
      <c r="A12" s="57" t="s">
        <v>161</v>
      </c>
      <c r="B12" s="73">
        <v>3</v>
      </c>
      <c r="C12" s="73">
        <v>1</v>
      </c>
      <c r="D12" s="73">
        <v>1</v>
      </c>
      <c r="E12" s="73">
        <v>4</v>
      </c>
      <c r="F12" s="73" t="s">
        <v>93</v>
      </c>
      <c r="G12" s="73">
        <v>1</v>
      </c>
      <c r="H12" s="73">
        <v>2</v>
      </c>
      <c r="I12" s="73">
        <v>1</v>
      </c>
      <c r="J12" s="73">
        <v>1</v>
      </c>
      <c r="K12" s="73">
        <v>6</v>
      </c>
      <c r="L12" s="73">
        <v>8</v>
      </c>
      <c r="M12" s="73">
        <v>9</v>
      </c>
      <c r="N12" s="73">
        <v>7</v>
      </c>
      <c r="O12" s="73">
        <v>6</v>
      </c>
      <c r="P12" s="70">
        <v>11</v>
      </c>
      <c r="Q12" s="77">
        <v>6</v>
      </c>
      <c r="R12" s="28">
        <v>5</v>
      </c>
      <c r="S12" s="77">
        <v>2</v>
      </c>
      <c r="T12" s="28">
        <v>3</v>
      </c>
      <c r="U12" s="76" t="s">
        <v>20</v>
      </c>
      <c r="V12" s="76" t="s">
        <v>20</v>
      </c>
      <c r="W12" s="76" t="s">
        <v>20</v>
      </c>
      <c r="X12" s="76" t="s">
        <v>20</v>
      </c>
      <c r="Y12" s="76" t="s">
        <v>20</v>
      </c>
      <c r="Z12" s="76" t="s">
        <v>20</v>
      </c>
      <c r="AA12" s="76" t="s">
        <v>20</v>
      </c>
      <c r="AB12" s="76" t="s">
        <v>20</v>
      </c>
      <c r="AC12" s="76" t="s">
        <v>20</v>
      </c>
      <c r="AD12" s="76" t="s">
        <v>20</v>
      </c>
      <c r="AE12" s="76" t="s">
        <v>20</v>
      </c>
      <c r="AF12" s="76" t="s">
        <v>20</v>
      </c>
      <c r="AG12" s="76" t="s">
        <v>20</v>
      </c>
    </row>
    <row r="13" spans="1:33">
      <c r="A13" s="57" t="s">
        <v>162</v>
      </c>
      <c r="B13" s="73" t="s">
        <v>93</v>
      </c>
      <c r="C13" s="73">
        <v>3</v>
      </c>
      <c r="D13" s="73" t="s">
        <v>93</v>
      </c>
      <c r="E13" s="73">
        <v>2</v>
      </c>
      <c r="F13" s="73">
        <v>2</v>
      </c>
      <c r="G13" s="73">
        <v>2</v>
      </c>
      <c r="H13" s="73">
        <v>1</v>
      </c>
      <c r="I13" s="73">
        <v>2</v>
      </c>
      <c r="J13" s="73">
        <v>3</v>
      </c>
      <c r="K13" s="73">
        <v>1</v>
      </c>
      <c r="L13" s="73">
        <v>4</v>
      </c>
      <c r="M13" s="73">
        <v>2</v>
      </c>
      <c r="N13" s="73">
        <v>3</v>
      </c>
      <c r="O13" s="73">
        <v>2</v>
      </c>
      <c r="P13" s="70" t="s">
        <v>93</v>
      </c>
      <c r="Q13" s="77" t="s">
        <v>93</v>
      </c>
      <c r="R13" s="28" t="s">
        <v>93</v>
      </c>
      <c r="S13" s="77" t="s">
        <v>93</v>
      </c>
      <c r="T13" s="70" t="s">
        <v>93</v>
      </c>
      <c r="U13" s="76" t="s">
        <v>20</v>
      </c>
      <c r="V13" s="76" t="s">
        <v>20</v>
      </c>
      <c r="W13" s="76" t="s">
        <v>20</v>
      </c>
      <c r="X13" s="76" t="s">
        <v>20</v>
      </c>
      <c r="Y13" s="76" t="s">
        <v>20</v>
      </c>
      <c r="Z13" s="76" t="s">
        <v>20</v>
      </c>
      <c r="AA13" s="76" t="s">
        <v>20</v>
      </c>
      <c r="AB13" s="76" t="s">
        <v>20</v>
      </c>
      <c r="AC13" s="76" t="s">
        <v>20</v>
      </c>
      <c r="AD13" s="76" t="s">
        <v>20</v>
      </c>
      <c r="AE13" s="76" t="s">
        <v>20</v>
      </c>
      <c r="AF13" s="76" t="s">
        <v>20</v>
      </c>
      <c r="AG13" s="76" t="s">
        <v>20</v>
      </c>
    </row>
    <row r="14" spans="1:33">
      <c r="A14" s="57" t="s">
        <v>163</v>
      </c>
      <c r="B14" s="73">
        <v>14</v>
      </c>
      <c r="C14" s="73">
        <v>6</v>
      </c>
      <c r="D14" s="73">
        <v>10</v>
      </c>
      <c r="E14" s="73">
        <v>8</v>
      </c>
      <c r="F14" s="73">
        <v>10</v>
      </c>
      <c r="G14" s="73">
        <v>12</v>
      </c>
      <c r="H14" s="73">
        <v>11</v>
      </c>
      <c r="I14" s="73">
        <v>10</v>
      </c>
      <c r="J14" s="73">
        <v>19</v>
      </c>
      <c r="K14" s="73">
        <v>9</v>
      </c>
      <c r="L14" s="73">
        <v>13</v>
      </c>
      <c r="M14" s="73">
        <v>14</v>
      </c>
      <c r="N14" s="73">
        <v>13</v>
      </c>
      <c r="O14" s="73">
        <v>16</v>
      </c>
      <c r="P14" s="70">
        <v>20</v>
      </c>
      <c r="Q14" s="77">
        <v>19</v>
      </c>
      <c r="R14" s="28">
        <v>18</v>
      </c>
      <c r="S14" s="77">
        <v>21</v>
      </c>
      <c r="T14" s="28">
        <v>7</v>
      </c>
      <c r="U14" s="76" t="s">
        <v>20</v>
      </c>
      <c r="V14" s="76" t="s">
        <v>20</v>
      </c>
      <c r="W14" s="76" t="s">
        <v>20</v>
      </c>
      <c r="X14" s="76" t="s">
        <v>20</v>
      </c>
      <c r="Y14" s="76" t="s">
        <v>20</v>
      </c>
      <c r="Z14" s="76" t="s">
        <v>20</v>
      </c>
      <c r="AA14" s="76" t="s">
        <v>20</v>
      </c>
      <c r="AB14" s="76" t="s">
        <v>20</v>
      </c>
      <c r="AC14" s="76" t="s">
        <v>20</v>
      </c>
      <c r="AD14" s="76" t="s">
        <v>20</v>
      </c>
      <c r="AE14" s="76" t="s">
        <v>20</v>
      </c>
      <c r="AF14" s="76" t="s">
        <v>20</v>
      </c>
      <c r="AG14" s="76" t="s">
        <v>20</v>
      </c>
    </row>
    <row r="15" spans="1:33">
      <c r="A15" s="57" t="s">
        <v>164</v>
      </c>
      <c r="B15" s="73">
        <v>91</v>
      </c>
      <c r="C15" s="73">
        <v>79</v>
      </c>
      <c r="D15" s="73">
        <v>91</v>
      </c>
      <c r="E15" s="73">
        <v>132</v>
      </c>
      <c r="F15" s="73">
        <v>131</v>
      </c>
      <c r="G15" s="73">
        <v>131</v>
      </c>
      <c r="H15" s="73">
        <v>134</v>
      </c>
      <c r="I15" s="73">
        <v>134</v>
      </c>
      <c r="J15" s="73">
        <v>145</v>
      </c>
      <c r="K15" s="73">
        <v>130</v>
      </c>
      <c r="L15" s="73">
        <v>132</v>
      </c>
      <c r="M15" s="73">
        <v>123</v>
      </c>
      <c r="N15" s="73">
        <v>143</v>
      </c>
      <c r="O15" s="73">
        <v>113</v>
      </c>
      <c r="P15" s="70">
        <v>115</v>
      </c>
      <c r="Q15" s="77">
        <v>109</v>
      </c>
      <c r="R15" s="28">
        <v>79</v>
      </c>
      <c r="S15" s="77">
        <v>37</v>
      </c>
      <c r="T15" s="28">
        <v>26</v>
      </c>
      <c r="U15" s="76" t="s">
        <v>20</v>
      </c>
      <c r="V15" s="76" t="s">
        <v>20</v>
      </c>
      <c r="W15" s="76" t="s">
        <v>20</v>
      </c>
      <c r="X15" s="76" t="s">
        <v>20</v>
      </c>
      <c r="Y15" s="76" t="s">
        <v>20</v>
      </c>
      <c r="Z15" s="76" t="s">
        <v>20</v>
      </c>
      <c r="AA15" s="76" t="s">
        <v>20</v>
      </c>
      <c r="AB15" s="76" t="s">
        <v>20</v>
      </c>
      <c r="AC15" s="76" t="s">
        <v>20</v>
      </c>
      <c r="AD15" s="76" t="s">
        <v>20</v>
      </c>
      <c r="AE15" s="76" t="s">
        <v>20</v>
      </c>
      <c r="AF15" s="76" t="s">
        <v>20</v>
      </c>
      <c r="AG15" s="76" t="s">
        <v>20</v>
      </c>
    </row>
    <row r="16" spans="1:33">
      <c r="A16" s="57" t="s">
        <v>165</v>
      </c>
      <c r="B16" s="73">
        <v>120</v>
      </c>
      <c r="C16" s="73">
        <v>138</v>
      </c>
      <c r="D16" s="73">
        <v>143</v>
      </c>
      <c r="E16" s="73">
        <v>165</v>
      </c>
      <c r="F16" s="73">
        <v>173</v>
      </c>
      <c r="G16" s="73">
        <v>169</v>
      </c>
      <c r="H16" s="73">
        <v>201</v>
      </c>
      <c r="I16" s="73">
        <v>218</v>
      </c>
      <c r="J16" s="73">
        <v>235</v>
      </c>
      <c r="K16" s="73">
        <v>208</v>
      </c>
      <c r="L16" s="73">
        <v>198</v>
      </c>
      <c r="M16" s="73">
        <v>222</v>
      </c>
      <c r="N16" s="73">
        <v>224</v>
      </c>
      <c r="O16" s="73">
        <v>237</v>
      </c>
      <c r="P16" s="70">
        <v>212</v>
      </c>
      <c r="Q16" s="77">
        <v>202</v>
      </c>
      <c r="R16" s="28">
        <v>111</v>
      </c>
      <c r="S16" s="77">
        <v>67</v>
      </c>
      <c r="T16" s="28">
        <v>52</v>
      </c>
      <c r="U16" s="76" t="s">
        <v>20</v>
      </c>
      <c r="V16" s="76" t="s">
        <v>20</v>
      </c>
      <c r="W16" s="76" t="s">
        <v>20</v>
      </c>
      <c r="X16" s="76" t="s">
        <v>20</v>
      </c>
      <c r="Y16" s="76" t="s">
        <v>20</v>
      </c>
      <c r="Z16" s="76" t="s">
        <v>20</v>
      </c>
      <c r="AA16" s="76" t="s">
        <v>20</v>
      </c>
      <c r="AB16" s="76" t="s">
        <v>20</v>
      </c>
      <c r="AC16" s="76" t="s">
        <v>20</v>
      </c>
      <c r="AD16" s="76" t="s">
        <v>20</v>
      </c>
      <c r="AE16" s="76" t="s">
        <v>20</v>
      </c>
      <c r="AF16" s="76" t="s">
        <v>20</v>
      </c>
      <c r="AG16" s="76" t="s">
        <v>20</v>
      </c>
    </row>
    <row r="17" spans="1:33">
      <c r="A17" s="57" t="s">
        <v>166</v>
      </c>
      <c r="B17" s="73">
        <v>1</v>
      </c>
      <c r="C17" s="73">
        <v>10</v>
      </c>
      <c r="D17" s="73">
        <v>3</v>
      </c>
      <c r="E17" s="73">
        <v>10</v>
      </c>
      <c r="F17" s="73">
        <v>19</v>
      </c>
      <c r="G17" s="73">
        <v>23</v>
      </c>
      <c r="H17" s="73">
        <v>32</v>
      </c>
      <c r="I17" s="73">
        <v>38</v>
      </c>
      <c r="J17" s="73">
        <v>41</v>
      </c>
      <c r="K17" s="73">
        <v>39</v>
      </c>
      <c r="L17" s="73">
        <v>44</v>
      </c>
      <c r="M17" s="73">
        <v>50</v>
      </c>
      <c r="N17" s="73">
        <v>62</v>
      </c>
      <c r="O17" s="73">
        <v>63</v>
      </c>
      <c r="P17" s="70">
        <v>64</v>
      </c>
      <c r="Q17" s="77">
        <v>50</v>
      </c>
      <c r="R17" s="28">
        <v>67</v>
      </c>
      <c r="S17" s="77">
        <v>46</v>
      </c>
      <c r="T17" s="28">
        <v>29</v>
      </c>
      <c r="U17" s="76" t="s">
        <v>20</v>
      </c>
      <c r="V17" s="76" t="s">
        <v>20</v>
      </c>
      <c r="W17" s="76" t="s">
        <v>20</v>
      </c>
      <c r="X17" s="76" t="s">
        <v>20</v>
      </c>
      <c r="Y17" s="76" t="s">
        <v>20</v>
      </c>
      <c r="Z17" s="76" t="s">
        <v>20</v>
      </c>
      <c r="AA17" s="76" t="s">
        <v>20</v>
      </c>
      <c r="AB17" s="76" t="s">
        <v>20</v>
      </c>
      <c r="AC17" s="76" t="s">
        <v>20</v>
      </c>
      <c r="AD17" s="76" t="s">
        <v>20</v>
      </c>
      <c r="AE17" s="76" t="s">
        <v>20</v>
      </c>
      <c r="AF17" s="76" t="s">
        <v>20</v>
      </c>
      <c r="AG17" s="76" t="s">
        <v>20</v>
      </c>
    </row>
    <row r="18" spans="1:33">
      <c r="A18" s="57" t="s">
        <v>167</v>
      </c>
      <c r="B18" s="73">
        <v>10</v>
      </c>
      <c r="C18" s="73">
        <v>6</v>
      </c>
      <c r="D18" s="73">
        <v>17</v>
      </c>
      <c r="E18" s="73">
        <v>19</v>
      </c>
      <c r="F18" s="73">
        <v>35</v>
      </c>
      <c r="G18" s="73">
        <v>39</v>
      </c>
      <c r="H18" s="73">
        <v>42</v>
      </c>
      <c r="I18" s="73">
        <v>47</v>
      </c>
      <c r="J18" s="73">
        <v>50</v>
      </c>
      <c r="K18" s="73">
        <v>44</v>
      </c>
      <c r="L18" s="73">
        <v>58</v>
      </c>
      <c r="M18" s="73">
        <v>54</v>
      </c>
      <c r="N18" s="73">
        <v>73</v>
      </c>
      <c r="O18" s="73">
        <v>83</v>
      </c>
      <c r="P18" s="70">
        <v>72</v>
      </c>
      <c r="Q18" s="77">
        <v>72</v>
      </c>
      <c r="R18" s="28">
        <v>84</v>
      </c>
      <c r="S18" s="77">
        <v>63</v>
      </c>
      <c r="T18" s="28">
        <v>65</v>
      </c>
      <c r="U18" s="76" t="s">
        <v>20</v>
      </c>
      <c r="V18" s="76" t="s">
        <v>20</v>
      </c>
      <c r="W18" s="76" t="s">
        <v>20</v>
      </c>
      <c r="X18" s="76" t="s">
        <v>20</v>
      </c>
      <c r="Y18" s="76" t="s">
        <v>20</v>
      </c>
      <c r="Z18" s="76" t="s">
        <v>20</v>
      </c>
      <c r="AA18" s="76" t="s">
        <v>20</v>
      </c>
      <c r="AB18" s="76" t="s">
        <v>20</v>
      </c>
      <c r="AC18" s="76" t="s">
        <v>20</v>
      </c>
      <c r="AD18" s="76" t="s">
        <v>20</v>
      </c>
      <c r="AE18" s="76" t="s">
        <v>20</v>
      </c>
      <c r="AF18" s="76" t="s">
        <v>20</v>
      </c>
      <c r="AG18" s="76" t="s">
        <v>20</v>
      </c>
    </row>
    <row r="19" spans="1:33">
      <c r="A19" s="57" t="s">
        <v>168</v>
      </c>
      <c r="B19" s="73">
        <v>3</v>
      </c>
      <c r="C19" s="73">
        <v>1</v>
      </c>
      <c r="D19" s="73" t="s">
        <v>93</v>
      </c>
      <c r="E19" s="73">
        <v>2</v>
      </c>
      <c r="F19" s="73">
        <v>7</v>
      </c>
      <c r="G19" s="73">
        <v>7</v>
      </c>
      <c r="H19" s="73">
        <v>9</v>
      </c>
      <c r="I19" s="73">
        <v>4</v>
      </c>
      <c r="J19" s="73">
        <v>6</v>
      </c>
      <c r="K19" s="73">
        <v>6</v>
      </c>
      <c r="L19" s="73">
        <v>9</v>
      </c>
      <c r="M19" s="73">
        <v>6</v>
      </c>
      <c r="N19" s="73">
        <v>12</v>
      </c>
      <c r="O19" s="73">
        <v>8</v>
      </c>
      <c r="P19" s="70">
        <v>12</v>
      </c>
      <c r="Q19" s="77">
        <v>10</v>
      </c>
      <c r="R19" s="28">
        <v>12</v>
      </c>
      <c r="S19" s="77">
        <v>5</v>
      </c>
      <c r="T19" s="28">
        <v>4</v>
      </c>
      <c r="U19" s="76" t="s">
        <v>20</v>
      </c>
      <c r="V19" s="76" t="s">
        <v>20</v>
      </c>
      <c r="W19" s="76" t="s">
        <v>20</v>
      </c>
      <c r="X19" s="76" t="s">
        <v>20</v>
      </c>
      <c r="Y19" s="76" t="s">
        <v>20</v>
      </c>
      <c r="Z19" s="76" t="s">
        <v>20</v>
      </c>
      <c r="AA19" s="76" t="s">
        <v>20</v>
      </c>
      <c r="AB19" s="76" t="s">
        <v>20</v>
      </c>
      <c r="AC19" s="76" t="s">
        <v>20</v>
      </c>
      <c r="AD19" s="76" t="s">
        <v>20</v>
      </c>
      <c r="AE19" s="76" t="s">
        <v>20</v>
      </c>
      <c r="AF19" s="76" t="s">
        <v>20</v>
      </c>
      <c r="AG19" s="76" t="s">
        <v>20</v>
      </c>
    </row>
    <row r="20" spans="1:33">
      <c r="A20" s="57" t="s">
        <v>169</v>
      </c>
      <c r="B20" s="73" t="s">
        <v>20</v>
      </c>
      <c r="C20" s="73" t="s">
        <v>20</v>
      </c>
      <c r="D20" s="73" t="s">
        <v>20</v>
      </c>
      <c r="E20" s="73" t="s">
        <v>20</v>
      </c>
      <c r="F20" s="73" t="s">
        <v>20</v>
      </c>
      <c r="G20" s="73" t="s">
        <v>20</v>
      </c>
      <c r="H20" s="73" t="s">
        <v>20</v>
      </c>
      <c r="I20" s="73" t="s">
        <v>20</v>
      </c>
      <c r="J20" s="73" t="s">
        <v>20</v>
      </c>
      <c r="K20" s="73" t="s">
        <v>20</v>
      </c>
      <c r="L20" s="73" t="s">
        <v>20</v>
      </c>
      <c r="M20" s="73" t="s">
        <v>20</v>
      </c>
      <c r="N20" s="73">
        <v>1</v>
      </c>
      <c r="O20" s="73">
        <v>8</v>
      </c>
      <c r="P20" s="70">
        <v>72</v>
      </c>
      <c r="Q20" s="77">
        <v>202</v>
      </c>
      <c r="R20" s="28">
        <v>370</v>
      </c>
      <c r="S20" s="77">
        <v>647</v>
      </c>
      <c r="T20" s="28">
        <v>955</v>
      </c>
      <c r="U20" s="54">
        <v>1105</v>
      </c>
      <c r="V20" s="54">
        <v>1149</v>
      </c>
      <c r="W20" s="54">
        <v>1281</v>
      </c>
      <c r="X20" s="54">
        <v>1427</v>
      </c>
      <c r="Y20" s="54">
        <v>1491</v>
      </c>
      <c r="Z20" s="54">
        <v>1428</v>
      </c>
      <c r="AA20" s="54">
        <v>1406</v>
      </c>
      <c r="AB20" s="54">
        <v>1388</v>
      </c>
      <c r="AC20" s="54">
        <v>1464</v>
      </c>
      <c r="AD20" s="54">
        <v>1546</v>
      </c>
      <c r="AE20" s="54">
        <v>1565</v>
      </c>
      <c r="AF20" s="54">
        <v>1604</v>
      </c>
      <c r="AG20" s="54">
        <v>1576</v>
      </c>
    </row>
    <row r="21" spans="1:33">
      <c r="A21" s="12" t="s">
        <v>16</v>
      </c>
      <c r="B21" s="4">
        <v>393</v>
      </c>
      <c r="C21" s="4">
        <v>415</v>
      </c>
      <c r="D21" s="4">
        <v>439</v>
      </c>
      <c r="E21" s="4">
        <v>491</v>
      </c>
      <c r="F21" s="4">
        <v>551</v>
      </c>
      <c r="G21" s="4">
        <v>602</v>
      </c>
      <c r="H21" s="4">
        <v>602</v>
      </c>
      <c r="I21" s="4">
        <v>625</v>
      </c>
      <c r="J21" s="4">
        <v>685</v>
      </c>
      <c r="K21" s="4">
        <v>695</v>
      </c>
      <c r="L21" s="4">
        <v>647</v>
      </c>
      <c r="M21" s="4">
        <v>677</v>
      </c>
      <c r="N21" s="4">
        <v>739</v>
      </c>
      <c r="O21" s="4">
        <v>723</v>
      </c>
      <c r="P21" s="14">
        <v>782</v>
      </c>
      <c r="Q21" s="26">
        <f t="shared" ref="Q21:V21" si="0">SUM(Q6:Q20)</f>
        <v>855</v>
      </c>
      <c r="R21" s="15">
        <f t="shared" si="0"/>
        <v>905</v>
      </c>
      <c r="S21" s="34">
        <f t="shared" si="0"/>
        <v>1030</v>
      </c>
      <c r="T21" s="33">
        <f t="shared" si="0"/>
        <v>1245</v>
      </c>
      <c r="U21" s="33">
        <f t="shared" si="0"/>
        <v>1148</v>
      </c>
      <c r="V21" s="33">
        <f t="shared" si="0"/>
        <v>1184</v>
      </c>
      <c r="W21" s="33">
        <v>1329</v>
      </c>
      <c r="X21" s="33">
        <f>X6+X20</f>
        <v>1461</v>
      </c>
      <c r="Y21" s="33">
        <f>Y6+Y20</f>
        <v>1524</v>
      </c>
      <c r="Z21" s="33">
        <f>Z6+Z20</f>
        <v>1448</v>
      </c>
      <c r="AA21" s="33">
        <f>AA6+AA20</f>
        <v>1436</v>
      </c>
      <c r="AB21" s="33">
        <f>AB6+AB20</f>
        <v>1410</v>
      </c>
      <c r="AC21" s="33">
        <f t="shared" ref="AC21" si="1">AC6+AC20</f>
        <v>1493</v>
      </c>
      <c r="AD21" s="69">
        <v>1564</v>
      </c>
      <c r="AE21" s="69">
        <v>1583</v>
      </c>
      <c r="AF21" s="69">
        <v>1634</v>
      </c>
      <c r="AG21" s="69">
        <v>1601</v>
      </c>
    </row>
    <row r="22" spans="1:33">
      <c r="A22" s="5"/>
      <c r="B22" s="7"/>
      <c r="C22" s="7"/>
      <c r="D22" s="7"/>
      <c r="E22" s="7"/>
      <c r="F22" s="7"/>
      <c r="G22" s="7"/>
      <c r="R22" s="28"/>
    </row>
    <row r="23" spans="1:33">
      <c r="A23" s="8" t="s">
        <v>151</v>
      </c>
      <c r="B23" s="7"/>
      <c r="C23" s="7"/>
      <c r="D23" s="7"/>
      <c r="E23" s="7"/>
      <c r="F23" s="7"/>
      <c r="G23" s="7"/>
      <c r="R23" s="28"/>
    </row>
    <row r="24" spans="1:33">
      <c r="A24" s="11"/>
      <c r="B24" s="6"/>
      <c r="C24" s="7"/>
      <c r="D24" s="6"/>
      <c r="E24" s="7"/>
      <c r="F24" s="7"/>
      <c r="G24" s="7"/>
      <c r="H24" s="7"/>
      <c r="I24" s="7"/>
      <c r="J24" s="7"/>
      <c r="K24" s="7"/>
    </row>
    <row r="25" spans="1:33">
      <c r="A25" s="10"/>
      <c r="B25" s="6"/>
      <c r="C25" s="7"/>
      <c r="D25" s="6"/>
      <c r="E25" s="7"/>
      <c r="F25" s="7"/>
      <c r="G25" s="7"/>
      <c r="H25" s="7"/>
      <c r="I25" s="7"/>
      <c r="J25" s="7"/>
      <c r="K25" s="7"/>
    </row>
    <row r="26" spans="1:33">
      <c r="A26" s="5"/>
      <c r="B26" s="6"/>
      <c r="C26" s="7"/>
      <c r="D26" s="6"/>
      <c r="E26" s="7"/>
      <c r="F26" s="7"/>
      <c r="G26" s="7"/>
      <c r="H26" s="7"/>
      <c r="I26" s="7"/>
      <c r="J26" s="7"/>
      <c r="K26" s="7"/>
    </row>
    <row r="27" spans="1:33">
      <c r="A27" s="5"/>
      <c r="B27" s="6"/>
      <c r="C27" s="7"/>
      <c r="D27" s="6"/>
      <c r="E27" s="7"/>
      <c r="F27" s="7"/>
      <c r="G27" s="7"/>
      <c r="H27" s="7"/>
      <c r="I27" s="7"/>
      <c r="J27" s="7"/>
      <c r="K27" s="7"/>
    </row>
    <row r="28" spans="1:33"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33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33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33"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33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2:11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2:11"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2:11"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2:11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2:11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2:11"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2:11"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2:11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2:11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2:11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2:11"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2:11"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2:11"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2:11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>
      <c r="B47" s="7"/>
      <c r="C47" s="7"/>
      <c r="D47" s="7"/>
      <c r="E47" s="7"/>
      <c r="F47" s="7"/>
      <c r="G47" s="7"/>
      <c r="H47" s="7"/>
      <c r="I47" s="7"/>
      <c r="J47" s="7"/>
      <c r="K47" s="7"/>
    </row>
  </sheetData>
  <phoneticPr fontId="0" type="noConversion"/>
  <pageMargins left="0.47244094488188981" right="0.27559055118110237" top="0.98425196850393704" bottom="0.98425196850393704" header="0.51181102362204722" footer="0.51181102362204722"/>
  <pageSetup paperSize="9"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F2F1FFBCFB6249867EB9A9EF4720DB" ma:contentTypeVersion="9" ma:contentTypeDescription="Opprett et nytt dokument." ma:contentTypeScope="" ma:versionID="2a1e09867dd20a1c96dd07268b4be349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30a091bf024a8199a13ceee27f556f8e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FB997A-A0F8-47D9-A1FC-54154BEF3C3D}"/>
</file>

<file path=customXml/itemProps2.xml><?xml version="1.0" encoding="utf-8"?>
<ds:datastoreItem xmlns:ds="http://schemas.openxmlformats.org/officeDocument/2006/customXml" ds:itemID="{42E2B49B-DF1C-4538-AC34-3D9EC5D95D2D}"/>
</file>

<file path=customXml/itemProps3.xml><?xml version="1.0" encoding="utf-8"?>
<ds:datastoreItem xmlns:ds="http://schemas.openxmlformats.org/officeDocument/2006/customXml" ds:itemID="{9A6C5B4D-7A5D-4F28-990C-54D2675E4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NIFU STEP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terjebo</dc:creator>
  <cp:keywords/>
  <dc:description/>
  <cp:lastModifiedBy>Wendt, Kaja Kathrine</cp:lastModifiedBy>
  <cp:revision/>
  <dcterms:created xsi:type="dcterms:W3CDTF">2005-08-25T12:02:30Z</dcterms:created>
  <dcterms:modified xsi:type="dcterms:W3CDTF">2023-06-13T09:03:54Z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</Properties>
</file>